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2F3DF0C0-4DC4-4FB6-AA87-25D78C02A285}" xr6:coauthVersionLast="41" xr6:coauthVersionMax="41" xr10:uidLastSave="{00000000-0000-0000-0000-000000000000}"/>
  <bookViews>
    <workbookView xWindow="-110" yWindow="-110" windowWidth="19420" windowHeight="10560" xr2:uid="{EBDEA4C3-F5B0-41C2-8F62-5789ADF13CC1}"/>
  </bookViews>
  <sheets>
    <sheet name="Протокол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1" i="1" l="1"/>
  <c r="W11" i="1"/>
  <c r="X11" i="1" s="1"/>
  <c r="U11" i="1"/>
  <c r="T11" i="1"/>
  <c r="S11" i="1"/>
  <c r="R11" i="1"/>
  <c r="V11" i="1" s="1"/>
  <c r="Q11" i="1"/>
  <c r="J11" i="1"/>
  <c r="G11" i="1"/>
  <c r="H11" i="1" s="1"/>
  <c r="P11" i="1" s="1"/>
  <c r="D11" i="1"/>
  <c r="B11" i="1"/>
  <c r="Z11" i="1" s="1"/>
  <c r="Y10" i="1"/>
  <c r="W10" i="1"/>
  <c r="X10" i="1" s="1"/>
  <c r="U10" i="1"/>
  <c r="T10" i="1"/>
  <c r="S10" i="1"/>
  <c r="R10" i="1"/>
  <c r="V10" i="1" s="1"/>
  <c r="Q10" i="1"/>
  <c r="J10" i="1"/>
  <c r="G10" i="1"/>
  <c r="H10" i="1" s="1"/>
  <c r="P10" i="1" s="1"/>
  <c r="D10" i="1"/>
  <c r="B10" i="1"/>
  <c r="Z10" i="1" s="1"/>
  <c r="Y9" i="1"/>
  <c r="W9" i="1"/>
  <c r="X9" i="1" s="1"/>
  <c r="U9" i="1"/>
  <c r="T9" i="1"/>
  <c r="S9" i="1"/>
  <c r="R9" i="1"/>
  <c r="V9" i="1" s="1"/>
  <c r="Q9" i="1"/>
  <c r="J9" i="1"/>
  <c r="G9" i="1"/>
  <c r="H9" i="1" s="1"/>
  <c r="P9" i="1" s="1"/>
  <c r="D9" i="1"/>
  <c r="B9" i="1"/>
  <c r="Z9" i="1" s="1"/>
  <c r="Y8" i="1"/>
  <c r="W8" i="1"/>
  <c r="X8" i="1" s="1"/>
  <c r="U8" i="1"/>
  <c r="T8" i="1"/>
  <c r="S8" i="1"/>
  <c r="R8" i="1"/>
  <c r="V8" i="1" s="1"/>
  <c r="Q8" i="1"/>
  <c r="J8" i="1"/>
  <c r="G8" i="1"/>
  <c r="H8" i="1" s="1"/>
  <c r="P8" i="1" s="1"/>
  <c r="D8" i="1"/>
  <c r="B8" i="1"/>
  <c r="Z8" i="1" s="1"/>
  <c r="Y7" i="1"/>
  <c r="W7" i="1"/>
  <c r="X7" i="1" s="1"/>
  <c r="U7" i="1"/>
  <c r="T7" i="1"/>
  <c r="S7" i="1"/>
  <c r="R7" i="1"/>
  <c r="V7" i="1" s="1"/>
  <c r="Q7" i="1"/>
  <c r="J7" i="1"/>
  <c r="G7" i="1"/>
  <c r="H7" i="1" s="1"/>
  <c r="P7" i="1" s="1"/>
  <c r="D7" i="1"/>
  <c r="B7" i="1"/>
  <c r="Z7" i="1" s="1"/>
  <c r="Y6" i="1"/>
  <c r="W6" i="1"/>
  <c r="X6" i="1" s="1"/>
  <c r="U6" i="1"/>
  <c r="T6" i="1"/>
  <c r="S6" i="1"/>
  <c r="R6" i="1"/>
  <c r="V6" i="1" s="1"/>
  <c r="Q6" i="1"/>
  <c r="J6" i="1"/>
  <c r="G6" i="1"/>
  <c r="H6" i="1" s="1"/>
  <c r="P6" i="1" s="1"/>
  <c r="D6" i="1"/>
  <c r="B6" i="1"/>
  <c r="Z6" i="1" s="1"/>
  <c r="Y5" i="1"/>
  <c r="W5" i="1"/>
  <c r="X5" i="1" s="1"/>
  <c r="U5" i="1"/>
  <c r="T5" i="1"/>
  <c r="S5" i="1"/>
  <c r="R5" i="1"/>
  <c r="V5" i="1" s="1"/>
  <c r="Q5" i="1"/>
  <c r="J5" i="1"/>
  <c r="G5" i="1"/>
  <c r="H5" i="1" s="1"/>
  <c r="P5" i="1" s="1"/>
  <c r="D5" i="1"/>
  <c r="B5" i="1"/>
  <c r="Z5" i="1" s="1"/>
  <c r="Y4" i="1"/>
  <c r="W4" i="1"/>
  <c r="X4" i="1" s="1"/>
  <c r="U4" i="1"/>
  <c r="T4" i="1"/>
  <c r="S4" i="1"/>
  <c r="R4" i="1"/>
  <c r="V4" i="1" s="1"/>
  <c r="Q4" i="1"/>
  <c r="J4" i="1"/>
  <c r="G4" i="1"/>
  <c r="H4" i="1" s="1"/>
  <c r="P4" i="1" s="1"/>
  <c r="D4" i="1"/>
  <c r="B4" i="1"/>
  <c r="Z4" i="1" s="1"/>
  <c r="Y3" i="1"/>
  <c r="W3" i="1"/>
  <c r="X3" i="1" s="1"/>
  <c r="U3" i="1"/>
  <c r="T3" i="1"/>
  <c r="S3" i="1"/>
  <c r="R3" i="1"/>
  <c r="V3" i="1" s="1"/>
  <c r="Q3" i="1"/>
  <c r="J3" i="1"/>
  <c r="G3" i="1"/>
  <c r="H3" i="1" s="1"/>
  <c r="P3" i="1" s="1"/>
  <c r="D3" i="1"/>
  <c r="B3" i="1"/>
  <c r="Z3" i="1" s="1"/>
</calcChain>
</file>

<file path=xl/sharedStrings.xml><?xml version="1.0" encoding="utf-8"?>
<sst xmlns="http://schemas.openxmlformats.org/spreadsheetml/2006/main" count="29" uniqueCount="28">
  <si>
    <t>Стартовый
номер</t>
  </si>
  <si>
    <t>Команда</t>
  </si>
  <si>
    <t>Спортивная часть</t>
  </si>
  <si>
    <t>Творческий и кулинарный конкурс</t>
  </si>
  <si>
    <t>Итог</t>
  </si>
  <si>
    <t>Номер
маршрута</t>
  </si>
  <si>
    <t>Коррекция
расстояния,
мин.</t>
  </si>
  <si>
    <t>Старт</t>
  </si>
  <si>
    <t>Финиш</t>
  </si>
  <si>
    <t>Время
маршрута</t>
  </si>
  <si>
    <t>Время маршрута,
 мин.</t>
  </si>
  <si>
    <t>Не взято
КП, шт.</t>
  </si>
  <si>
    <t>Штрафное
время,
мин.</t>
  </si>
  <si>
    <t>Баллы
конкурсов
Майкла</t>
  </si>
  <si>
    <t>Бонус
Майкла,
мин.</t>
  </si>
  <si>
    <t>Бонус
рогейна,
мин.</t>
  </si>
  <si>
    <t>Бонус
креативного
фото-КП,
мин.</t>
  </si>
  <si>
    <t>Бонус/штраф
состава
команды,
коэффициент</t>
  </si>
  <si>
    <t>Итого,
мин.</t>
  </si>
  <si>
    <t>Место,
спортивная
часть</t>
  </si>
  <si>
    <t>Судья 1</t>
  </si>
  <si>
    <t>Судья 2</t>
  </si>
  <si>
    <t>Судья 3</t>
  </si>
  <si>
    <t>Судья 4</t>
  </si>
  <si>
    <t>Средний
балл</t>
  </si>
  <si>
    <t>Место,
творчество</t>
  </si>
  <si>
    <t>Итог,
баллы</t>
  </si>
  <si>
    <t>Место,
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</si>
</sst>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/>
    <xf numFmtId="0" fontId="1" fillId="2" borderId="6" xfId="0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/>
    </xf>
    <xf numFmtId="20" fontId="1" fillId="2" borderId="6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49" fontId="0" fillId="0" borderId="6" xfId="0" applyNumberFormat="1" applyBorder="1"/>
    <xf numFmtId="1" fontId="0" fillId="0" borderId="6" xfId="0" applyNumberFormat="1" applyBorder="1"/>
    <xf numFmtId="20" fontId="0" fillId="0" borderId="6" xfId="0" applyNumberFormat="1" applyBorder="1"/>
    <xf numFmtId="20" fontId="0" fillId="0" borderId="6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1" fillId="0" borderId="6" xfId="0" applyFont="1" applyBorder="1"/>
    <xf numFmtId="2" fontId="0" fillId="0" borderId="6" xfId="0" applyNumberFormat="1" applyBorder="1"/>
    <xf numFmtId="49" fontId="2" fillId="0" borderId="6" xfId="0" applyNumberFormat="1" applyFont="1" applyBorder="1"/>
    <xf numFmtId="2" fontId="0" fillId="0" borderId="6" xfId="0" applyNumberFormat="1" applyBorder="1" applyAlignment="1">
      <alignment horizontal="right"/>
    </xf>
    <xf numFmtId="49" fontId="0" fillId="0" borderId="0" xfId="0" applyNumberFormat="1"/>
    <xf numFmtId="20" fontId="0" fillId="0" borderId="0" xfId="0" applyNumberFormat="1"/>
    <xf numFmtId="2" fontId="0" fillId="0" borderId="0" xfId="0" applyNumberFormat="1"/>
    <xf numFmtId="0" fontId="2" fillId="0" borderId="0" xfId="0" applyFont="1"/>
  </cellXfs>
  <cellStyles count="1">
    <cellStyle name="Обычный" xfId="0" builtinId="0"/>
  </cellStyles>
  <dxfs count="10">
    <dxf>
      <fill>
        <patternFill patternType="solid">
          <fgColor rgb="FFE06666"/>
          <bgColor rgb="FFE06666"/>
        </patternFill>
      </fill>
    </dxf>
    <dxf>
      <fill>
        <patternFill patternType="solid">
          <fgColor rgb="FFE69138"/>
          <bgColor rgb="FFE69138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E69138"/>
          <bgColor rgb="FFE69138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E69138"/>
          <bgColor rgb="FFE69138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D966"/>
          <bgColor rgb="FFFFD9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OneDrive/&#1051;&#1072;&#1087;&#1091;&#1083;&#1103;/2_&#1050;&#1083;&#1091;&#1073;/&#1040;&#1076;&#1084;&#1080;&#1085;/&#1058;&#1091;&#1088;&#1099;%20&#1080;%20&#1084;&#1077;&#1088;&#1086;&#1087;&#1088;&#1080;&#1103;&#1090;&#1080;&#1103;/&#1040;&#1079;&#1080;&#1084;&#1091;&#1090;/2019/&#1056;&#1077;&#1079;&#1091;&#1083;&#1100;&#1090;&#1072;&#1090;&#1099;_&#1040;&#1079;&#1080;&#1084;&#1091;&#1090;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"/>
      <sheetName val="Результат"/>
      <sheetName val="Команды"/>
      <sheetName val="Маршруты"/>
    </sheetNames>
    <sheetDataSet>
      <sheetData sheetId="0"/>
      <sheetData sheetId="1"/>
      <sheetData sheetId="2">
        <row r="2">
          <cell r="B2" t="str">
            <v>Sex Paddlers</v>
          </cell>
        </row>
        <row r="3">
          <cell r="B3" t="str">
            <v>Часы пьянения</v>
          </cell>
        </row>
        <row r="4">
          <cell r="B4" t="str">
            <v>Звездатые тюлени</v>
          </cell>
        </row>
        <row r="5">
          <cell r="B5" t="str">
            <v>Ураган</v>
          </cell>
        </row>
        <row r="6">
          <cell r="B6" t="str">
            <v>Розовый каяк</v>
          </cell>
        </row>
        <row r="7">
          <cell r="B7" t="str">
            <v>Бугага</v>
          </cell>
        </row>
        <row r="8">
          <cell r="B8" t="str">
            <v>Бешеные селедки</v>
          </cell>
        </row>
        <row r="9">
          <cell r="B9" t="str">
            <v>Свидетели WW мамы</v>
          </cell>
        </row>
        <row r="10">
          <cell r="B10" t="str">
            <v>Белоснег и гномушки</v>
          </cell>
        </row>
      </sheetData>
      <sheetData sheetId="3">
        <row r="2">
          <cell r="A2">
            <v>1</v>
          </cell>
          <cell r="B2">
            <v>16940</v>
          </cell>
          <cell r="C2">
            <v>0</v>
          </cell>
          <cell r="D2">
            <v>0</v>
          </cell>
        </row>
        <row r="3">
          <cell r="A3">
            <v>6</v>
          </cell>
          <cell r="B3">
            <v>16940</v>
          </cell>
          <cell r="C3">
            <v>0</v>
          </cell>
          <cell r="D3">
            <v>0</v>
          </cell>
        </row>
        <row r="4">
          <cell r="A4">
            <v>5</v>
          </cell>
          <cell r="B4">
            <v>16970</v>
          </cell>
          <cell r="C4">
            <v>-30</v>
          </cell>
          <cell r="D4">
            <v>0</v>
          </cell>
        </row>
        <row r="5">
          <cell r="A5">
            <v>7</v>
          </cell>
          <cell r="B5">
            <v>17120</v>
          </cell>
          <cell r="C5">
            <v>-180</v>
          </cell>
          <cell r="D5">
            <v>-1</v>
          </cell>
        </row>
        <row r="6">
          <cell r="A6">
            <v>2</v>
          </cell>
          <cell r="B6">
            <v>17330</v>
          </cell>
          <cell r="C6">
            <v>-390</v>
          </cell>
          <cell r="D6">
            <v>-3</v>
          </cell>
        </row>
        <row r="7">
          <cell r="A7">
            <v>8</v>
          </cell>
          <cell r="B7">
            <v>17330</v>
          </cell>
          <cell r="C7">
            <v>-390</v>
          </cell>
          <cell r="D7">
            <v>-3</v>
          </cell>
        </row>
        <row r="8">
          <cell r="A8">
            <v>3</v>
          </cell>
          <cell r="B8">
            <v>17410</v>
          </cell>
          <cell r="C8">
            <v>-470</v>
          </cell>
          <cell r="D8">
            <v>-4</v>
          </cell>
        </row>
        <row r="9">
          <cell r="A9">
            <v>9</v>
          </cell>
          <cell r="B9">
            <v>17410</v>
          </cell>
          <cell r="C9">
            <v>-470</v>
          </cell>
          <cell r="D9">
            <v>-4</v>
          </cell>
        </row>
        <row r="10">
          <cell r="A10">
            <v>4</v>
          </cell>
          <cell r="B10">
            <v>17470</v>
          </cell>
          <cell r="C10">
            <v>-530</v>
          </cell>
          <cell r="D10">
            <v>-5</v>
          </cell>
        </row>
        <row r="11">
          <cell r="A11">
            <v>10</v>
          </cell>
          <cell r="B11">
            <v>17470</v>
          </cell>
          <cell r="C11">
            <v>-530</v>
          </cell>
          <cell r="D11">
            <v>-5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95EB4-ED74-4ADB-9DDE-AB16C3F4BFE8}">
  <dimension ref="A1:AC996"/>
  <sheetViews>
    <sheetView tabSelected="1" workbookViewId="0">
      <selection activeCell="H9" sqref="H9"/>
    </sheetView>
  </sheetViews>
  <sheetFormatPr defaultColWidth="14.453125" defaultRowHeight="15" customHeight="1" x14ac:dyDescent="0.35"/>
  <cols>
    <col min="1" max="1" width="12" customWidth="1"/>
    <col min="2" max="2" width="23.26953125" customWidth="1"/>
    <col min="3" max="3" width="11.1796875" customWidth="1"/>
    <col min="4" max="4" width="14.26953125" customWidth="1"/>
    <col min="5" max="5" width="7.26953125" customWidth="1"/>
    <col min="6" max="6" width="8.453125" customWidth="1"/>
    <col min="7" max="7" width="11.26953125" customWidth="1"/>
    <col min="8" max="8" width="12.81640625" customWidth="1"/>
    <col min="9" max="9" width="9.453125" customWidth="1"/>
    <col min="10" max="10" width="12.54296875" customWidth="1"/>
    <col min="11" max="11" width="9.7265625" hidden="1" customWidth="1"/>
    <col min="12" max="12" width="12.453125" hidden="1" customWidth="1"/>
    <col min="13" max="13" width="9.7265625" customWidth="1"/>
    <col min="14" max="14" width="14.453125" customWidth="1"/>
    <col min="15" max="15" width="15.7265625" customWidth="1"/>
    <col min="16" max="16" width="9.26953125" customWidth="1"/>
    <col min="17" max="17" width="13.7265625" customWidth="1"/>
    <col min="18" max="21" width="8.7265625" customWidth="1"/>
    <col min="22" max="22" width="10.7265625" customWidth="1"/>
    <col min="23" max="23" width="12.7265625" customWidth="1"/>
    <col min="24" max="25" width="8.7265625" customWidth="1"/>
    <col min="26" max="26" width="21.54296875" customWidth="1"/>
    <col min="27" max="29" width="8.7265625" customWidth="1"/>
  </cols>
  <sheetData>
    <row r="1" spans="1:29" ht="19.5" customHeight="1" x14ac:dyDescent="0.35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3" t="s">
        <v>3</v>
      </c>
      <c r="S1" s="4"/>
      <c r="T1" s="4"/>
      <c r="U1" s="4"/>
      <c r="V1" s="4"/>
      <c r="W1" s="5"/>
      <c r="X1" s="3" t="s">
        <v>4</v>
      </c>
      <c r="Y1" s="5"/>
      <c r="Z1" s="6" t="s">
        <v>1</v>
      </c>
      <c r="AA1" s="7"/>
      <c r="AB1" s="7"/>
      <c r="AC1" s="7"/>
    </row>
    <row r="2" spans="1:29" ht="57" customHeight="1" x14ac:dyDescent="0.35">
      <c r="A2" s="8"/>
      <c r="B2" s="8"/>
      <c r="C2" s="9" t="s">
        <v>5</v>
      </c>
      <c r="D2" s="9" t="s">
        <v>6</v>
      </c>
      <c r="E2" s="10" t="s">
        <v>7</v>
      </c>
      <c r="F2" s="10" t="s">
        <v>8</v>
      </c>
      <c r="G2" s="11" t="s">
        <v>9</v>
      </c>
      <c r="H2" s="12" t="s">
        <v>10</v>
      </c>
      <c r="I2" s="9" t="s">
        <v>11</v>
      </c>
      <c r="J2" s="13" t="s">
        <v>12</v>
      </c>
      <c r="K2" s="14" t="s">
        <v>13</v>
      </c>
      <c r="L2" s="9" t="s">
        <v>14</v>
      </c>
      <c r="M2" s="9" t="s">
        <v>15</v>
      </c>
      <c r="N2" s="9" t="s">
        <v>16</v>
      </c>
      <c r="O2" s="9" t="s">
        <v>17</v>
      </c>
      <c r="P2" s="9" t="s">
        <v>18</v>
      </c>
      <c r="Q2" s="9" t="s">
        <v>19</v>
      </c>
      <c r="R2" s="9" t="s">
        <v>20</v>
      </c>
      <c r="S2" s="9" t="s">
        <v>21</v>
      </c>
      <c r="T2" s="9" t="s">
        <v>22</v>
      </c>
      <c r="U2" s="9" t="s">
        <v>23</v>
      </c>
      <c r="V2" s="9" t="s">
        <v>24</v>
      </c>
      <c r="W2" s="15" t="s">
        <v>25</v>
      </c>
      <c r="X2" s="16" t="s">
        <v>26</v>
      </c>
      <c r="Y2" s="9" t="s">
        <v>27</v>
      </c>
      <c r="Z2" s="8"/>
      <c r="AA2" s="7"/>
      <c r="AB2" s="7"/>
      <c r="AC2" s="7"/>
    </row>
    <row r="3" spans="1:29" ht="15.75" customHeight="1" x14ac:dyDescent="0.35">
      <c r="A3" s="17">
        <v>1</v>
      </c>
      <c r="B3" s="18" t="str">
        <f>[1]Команды!B2</f>
        <v>Sex Paddlers</v>
      </c>
      <c r="C3" s="17">
        <v>5</v>
      </c>
      <c r="D3" s="19">
        <f>VLOOKUP(C3,[1]Маршруты!$A$2:$D$11,4,FALSE)</f>
        <v>0</v>
      </c>
      <c r="E3" s="20">
        <v>0.45833333333333331</v>
      </c>
      <c r="F3" s="20">
        <v>0.69166666666666665</v>
      </c>
      <c r="G3" s="21">
        <f t="shared" ref="G3:G11" si="0">F3-E3</f>
        <v>0.23333333333333334</v>
      </c>
      <c r="H3" s="22">
        <f t="shared" ref="H3:H11" si="1">MINUTE(G3)+HOUR(G3)*60</f>
        <v>336</v>
      </c>
      <c r="I3" s="19"/>
      <c r="J3" s="19">
        <f t="shared" ref="J3:J8" si="2">I3*50</f>
        <v>0</v>
      </c>
      <c r="K3" s="17"/>
      <c r="L3" s="17">
        <v>0</v>
      </c>
      <c r="M3" s="17">
        <v>100</v>
      </c>
      <c r="N3" s="17">
        <v>10</v>
      </c>
      <c r="O3" s="17">
        <v>1</v>
      </c>
      <c r="P3" s="17">
        <f t="shared" ref="P3:P11" si="3">(H3+D3+J3-L3-M3-N3)*O3</f>
        <v>226</v>
      </c>
      <c r="Q3" s="23">
        <f ca="1">IFERROR(__xludf.DUMMYFUNCTION("RANK(P3,unique($P$3:$P$11),1)"),3)</f>
        <v>3</v>
      </c>
      <c r="R3" s="19">
        <f t="shared" ref="R3:U3" si="4">5+4+5</f>
        <v>14</v>
      </c>
      <c r="S3" s="19">
        <f t="shared" si="4"/>
        <v>14</v>
      </c>
      <c r="T3" s="19">
        <f t="shared" si="4"/>
        <v>14</v>
      </c>
      <c r="U3" s="19">
        <f t="shared" si="4"/>
        <v>14</v>
      </c>
      <c r="V3" s="24">
        <f t="shared" ref="V3:V11" si="5">(R3+S3+T3+U3)/4</f>
        <v>14</v>
      </c>
      <c r="W3" s="23">
        <f ca="1">IFERROR(__xludf.DUMMYFUNCTION("rank(V3,unique($V$3:$V$11),0)"),2)</f>
        <v>2</v>
      </c>
      <c r="X3" s="17">
        <f t="shared" ref="X3:X11" ca="1" si="6">W3*0.6+Q3</f>
        <v>4.2</v>
      </c>
      <c r="Y3" s="23">
        <f ca="1">IFERROR(__xludf.DUMMYFUNCTION("rank(X3,unique($X$3:$X$11),1)"),2)</f>
        <v>2</v>
      </c>
      <c r="Z3" s="25" t="str">
        <f t="shared" ref="Z3:Z11" si="7">B3</f>
        <v>Sex Paddlers</v>
      </c>
    </row>
    <row r="4" spans="1:29" ht="14.5" x14ac:dyDescent="0.35">
      <c r="A4" s="17">
        <v>2</v>
      </c>
      <c r="B4" s="18" t="str">
        <f>[1]Команды!B3</f>
        <v>Часы пьянения</v>
      </c>
      <c r="C4" s="17">
        <v>6</v>
      </c>
      <c r="D4" s="19">
        <f>VLOOKUP(C4,[1]Маршруты!$A$2:$D$11,4,FALSE)</f>
        <v>0</v>
      </c>
      <c r="E4" s="20">
        <v>0.45833333333333331</v>
      </c>
      <c r="F4" s="20">
        <v>0.69513888888888886</v>
      </c>
      <c r="G4" s="21">
        <f t="shared" si="0"/>
        <v>0.23680555555555555</v>
      </c>
      <c r="H4" s="26">
        <f t="shared" si="1"/>
        <v>341</v>
      </c>
      <c r="I4" s="19"/>
      <c r="J4" s="19">
        <f t="shared" si="2"/>
        <v>0</v>
      </c>
      <c r="K4" s="17"/>
      <c r="L4" s="17">
        <v>0</v>
      </c>
      <c r="M4" s="17">
        <v>10</v>
      </c>
      <c r="N4" s="17"/>
      <c r="O4" s="17">
        <v>1</v>
      </c>
      <c r="P4" s="17">
        <f t="shared" si="3"/>
        <v>331</v>
      </c>
      <c r="Q4" s="23">
        <f ca="1">IFERROR(__xludf.DUMMYFUNCTION("RANK(P4,unique($P$3:$P$11),1)"),5)</f>
        <v>5</v>
      </c>
      <c r="R4" s="19">
        <f>2+3+4</f>
        <v>9</v>
      </c>
      <c r="S4" s="19">
        <f>2+4+4</f>
        <v>10</v>
      </c>
      <c r="T4" s="19">
        <f>2+4+3</f>
        <v>9</v>
      </c>
      <c r="U4" s="19">
        <f>2+5+4</f>
        <v>11</v>
      </c>
      <c r="V4" s="24">
        <f t="shared" si="5"/>
        <v>9.75</v>
      </c>
      <c r="W4" s="23">
        <f ca="1">IFERROR(__xludf.DUMMYFUNCTION("rank(V4,unique($V$3:$V$11),0)"),7)</f>
        <v>7</v>
      </c>
      <c r="X4" s="17">
        <f t="shared" ca="1" si="6"/>
        <v>9.1999999999999993</v>
      </c>
      <c r="Y4" s="23">
        <f ca="1">IFERROR(__xludf.DUMMYFUNCTION("rank(X4,unique($X$3:$X$11),1)"),7)</f>
        <v>7</v>
      </c>
      <c r="Z4" s="25" t="str">
        <f t="shared" si="7"/>
        <v>Часы пьянения</v>
      </c>
    </row>
    <row r="5" spans="1:29" ht="27" customHeight="1" x14ac:dyDescent="0.35">
      <c r="A5" s="17">
        <v>3</v>
      </c>
      <c r="B5" s="18" t="str">
        <f>[1]Команды!B4</f>
        <v>Звездатые тюлени</v>
      </c>
      <c r="C5" s="17">
        <v>9</v>
      </c>
      <c r="D5" s="19">
        <f>VLOOKUP(C5,[1]Маршруты!$A$2:$D$11,4,FALSE)</f>
        <v>-4</v>
      </c>
      <c r="E5" s="20">
        <v>0.45833333333333331</v>
      </c>
      <c r="F5" s="20">
        <v>0.7006944444444444</v>
      </c>
      <c r="G5" s="21">
        <f t="shared" si="0"/>
        <v>0.24236111111111108</v>
      </c>
      <c r="H5" s="26">
        <f t="shared" si="1"/>
        <v>349</v>
      </c>
      <c r="I5" s="19"/>
      <c r="J5" s="19">
        <f t="shared" si="2"/>
        <v>0</v>
      </c>
      <c r="K5" s="17"/>
      <c r="L5" s="17">
        <v>0</v>
      </c>
      <c r="M5" s="17">
        <v>10</v>
      </c>
      <c r="N5" s="17"/>
      <c r="O5" s="17">
        <v>1</v>
      </c>
      <c r="P5" s="17">
        <f t="shared" si="3"/>
        <v>335</v>
      </c>
      <c r="Q5" s="23">
        <f ca="1">IFERROR(__xludf.DUMMYFUNCTION("RANK(P5,unique($P$3:$P$11),1)"),6)</f>
        <v>6</v>
      </c>
      <c r="R5" s="19">
        <f>4+5+5</f>
        <v>14</v>
      </c>
      <c r="S5" s="19">
        <f t="shared" ref="S5:T5" si="8">4+5+4</f>
        <v>13</v>
      </c>
      <c r="T5" s="19">
        <f t="shared" si="8"/>
        <v>13</v>
      </c>
      <c r="U5" s="19">
        <f>4+5+5</f>
        <v>14</v>
      </c>
      <c r="V5" s="24">
        <f t="shared" si="5"/>
        <v>13.5</v>
      </c>
      <c r="W5" s="23">
        <f ca="1">IFERROR(__xludf.DUMMYFUNCTION("rank(V5,unique($V$3:$V$11),0)"),4)</f>
        <v>4</v>
      </c>
      <c r="X5" s="17">
        <f t="shared" ca="1" si="6"/>
        <v>8.4</v>
      </c>
      <c r="Y5" s="23">
        <f ca="1">IFERROR(__xludf.DUMMYFUNCTION("rank(X5,unique($X$3:$X$11),1)"),6)</f>
        <v>6</v>
      </c>
      <c r="Z5" s="25" t="str">
        <f t="shared" si="7"/>
        <v>Звездатые тюлени</v>
      </c>
    </row>
    <row r="6" spans="1:29" ht="18.75" customHeight="1" x14ac:dyDescent="0.35">
      <c r="A6" s="17">
        <v>4</v>
      </c>
      <c r="B6" s="18" t="str">
        <f>[1]Команды!B5</f>
        <v>Ураган</v>
      </c>
      <c r="C6" s="17">
        <v>8</v>
      </c>
      <c r="D6" s="19">
        <f>VLOOKUP(C6,[1]Маршруты!$A$2:$D$11,4,FALSE)</f>
        <v>-3</v>
      </c>
      <c r="E6" s="20">
        <v>0.45833333333333331</v>
      </c>
      <c r="F6" s="20">
        <v>0.67777777777777781</v>
      </c>
      <c r="G6" s="21">
        <f t="shared" si="0"/>
        <v>0.2194444444444445</v>
      </c>
      <c r="H6" s="26">
        <f t="shared" si="1"/>
        <v>316</v>
      </c>
      <c r="I6" s="19"/>
      <c r="J6" s="19">
        <f t="shared" si="2"/>
        <v>0</v>
      </c>
      <c r="K6" s="17"/>
      <c r="L6" s="17">
        <v>0</v>
      </c>
      <c r="M6" s="17">
        <v>61</v>
      </c>
      <c r="N6" s="17"/>
      <c r="O6" s="17">
        <v>1</v>
      </c>
      <c r="P6" s="17">
        <f t="shared" si="3"/>
        <v>252</v>
      </c>
      <c r="Q6" s="23">
        <f ca="1">IFERROR(__xludf.DUMMYFUNCTION("RANK(P6,unique($P$3:$P$11),1)"),4)</f>
        <v>4</v>
      </c>
      <c r="R6" s="19">
        <f t="shared" ref="R6:U6" si="9">5+5+5</f>
        <v>15</v>
      </c>
      <c r="S6" s="19">
        <f t="shared" si="9"/>
        <v>15</v>
      </c>
      <c r="T6" s="19">
        <f t="shared" si="9"/>
        <v>15</v>
      </c>
      <c r="U6" s="19">
        <f t="shared" si="9"/>
        <v>15</v>
      </c>
      <c r="V6" s="24">
        <f t="shared" si="5"/>
        <v>15</v>
      </c>
      <c r="W6" s="23">
        <f ca="1">IFERROR(__xludf.DUMMYFUNCTION("rank(V6,unique($V$3:$V$11),0)"),1)</f>
        <v>1</v>
      </c>
      <c r="X6" s="17">
        <f t="shared" ca="1" si="6"/>
        <v>4.5999999999999996</v>
      </c>
      <c r="Y6" s="23">
        <f ca="1">IFERROR(__xludf.DUMMYFUNCTION("rank(X6,unique($X$3:$X$11),1)"),3)</f>
        <v>3</v>
      </c>
      <c r="Z6" s="25" t="str">
        <f t="shared" si="7"/>
        <v>Ураган</v>
      </c>
    </row>
    <row r="7" spans="1:29" ht="27" customHeight="1" x14ac:dyDescent="0.35">
      <c r="A7" s="17">
        <v>5</v>
      </c>
      <c r="B7" s="18" t="str">
        <f>[1]Команды!B6</f>
        <v>Розовый каяк</v>
      </c>
      <c r="C7" s="17">
        <v>7</v>
      </c>
      <c r="D7" s="19">
        <f>VLOOKUP(C7,[1]Маршруты!$A$2:$D$11,4,FALSE)</f>
        <v>-1</v>
      </c>
      <c r="E7" s="20">
        <v>0.45833333333333331</v>
      </c>
      <c r="F7" s="20">
        <v>0.63958333333333328</v>
      </c>
      <c r="G7" s="21">
        <f t="shared" si="0"/>
        <v>0.18124999999999997</v>
      </c>
      <c r="H7" s="26">
        <f t="shared" si="1"/>
        <v>261</v>
      </c>
      <c r="I7" s="19"/>
      <c r="J7" s="19">
        <f t="shared" si="2"/>
        <v>0</v>
      </c>
      <c r="K7" s="17"/>
      <c r="L7" s="17">
        <v>0</v>
      </c>
      <c r="M7" s="17">
        <v>68</v>
      </c>
      <c r="N7" s="17"/>
      <c r="O7" s="17">
        <v>1</v>
      </c>
      <c r="P7" s="17">
        <f t="shared" si="3"/>
        <v>192</v>
      </c>
      <c r="Q7" s="23">
        <f ca="1">IFERROR(__xludf.DUMMYFUNCTION("RANK(P7,unique($P$3:$P$11),1)"),1)</f>
        <v>1</v>
      </c>
      <c r="R7" s="19">
        <f t="shared" ref="R7:S7" si="10">4+4+5</f>
        <v>13</v>
      </c>
      <c r="S7" s="19">
        <f t="shared" si="10"/>
        <v>13</v>
      </c>
      <c r="T7" s="19">
        <f>3+4+4</f>
        <v>11</v>
      </c>
      <c r="U7" s="19">
        <f>4+4+5</f>
        <v>13</v>
      </c>
      <c r="V7" s="24">
        <f t="shared" si="5"/>
        <v>12.5</v>
      </c>
      <c r="W7" s="23">
        <f ca="1">IFERROR(__xludf.DUMMYFUNCTION("rank(V7,unique($V$3:$V$11),0)"),5)</f>
        <v>5</v>
      </c>
      <c r="X7" s="17">
        <f t="shared" ca="1" si="6"/>
        <v>4</v>
      </c>
      <c r="Y7" s="23">
        <f ca="1">IFERROR(__xludf.DUMMYFUNCTION("rank(X7,unique($X$3:$X$11),1)"),1)</f>
        <v>1</v>
      </c>
      <c r="Z7" s="25" t="str">
        <f t="shared" si="7"/>
        <v>Розовый каяк</v>
      </c>
    </row>
    <row r="8" spans="1:29" ht="27" customHeight="1" x14ac:dyDescent="0.35">
      <c r="A8" s="17">
        <v>6</v>
      </c>
      <c r="B8" s="18" t="str">
        <f>[1]Команды!B7</f>
        <v>Бугага</v>
      </c>
      <c r="C8" s="17">
        <v>3</v>
      </c>
      <c r="D8" s="19">
        <f>VLOOKUP(C8,[1]Маршруты!$A$2:$D$11,4,FALSE)</f>
        <v>-4</v>
      </c>
      <c r="E8" s="20">
        <v>0.45833333333333331</v>
      </c>
      <c r="F8" s="20">
        <v>0.67013888888888884</v>
      </c>
      <c r="G8" s="21">
        <f t="shared" si="0"/>
        <v>0.21180555555555552</v>
      </c>
      <c r="H8" s="26">
        <f t="shared" si="1"/>
        <v>305</v>
      </c>
      <c r="I8" s="19"/>
      <c r="J8" s="19">
        <f t="shared" si="2"/>
        <v>0</v>
      </c>
      <c r="K8" s="17"/>
      <c r="L8" s="17">
        <v>0</v>
      </c>
      <c r="M8" s="17">
        <v>100</v>
      </c>
      <c r="N8" s="17"/>
      <c r="O8" s="17">
        <v>1</v>
      </c>
      <c r="P8" s="17">
        <f t="shared" si="3"/>
        <v>201</v>
      </c>
      <c r="Q8" s="23">
        <f ca="1">IFERROR(__xludf.DUMMYFUNCTION("RANK(P8,unique($P$3:$P$11),1)"),2)</f>
        <v>2</v>
      </c>
      <c r="R8" s="19">
        <f>1+4+3</f>
        <v>8</v>
      </c>
      <c r="S8" s="19">
        <f>3+3+3</f>
        <v>9</v>
      </c>
      <c r="T8" s="19">
        <f>2+4+3</f>
        <v>9</v>
      </c>
      <c r="U8" s="19">
        <f>1+3+4</f>
        <v>8</v>
      </c>
      <c r="V8" s="24">
        <f t="shared" si="5"/>
        <v>8.5</v>
      </c>
      <c r="W8" s="23">
        <f ca="1">IFERROR(__xludf.DUMMYFUNCTION("rank(V8,unique($V$3:$V$11),0)"),8)</f>
        <v>8</v>
      </c>
      <c r="X8" s="17">
        <f t="shared" ca="1" si="6"/>
        <v>6.8</v>
      </c>
      <c r="Y8" s="23">
        <f ca="1">IFERROR(__xludf.DUMMYFUNCTION("rank(X8,unique($X$3:$X$11),1)"),4)</f>
        <v>4</v>
      </c>
      <c r="Z8" s="25" t="str">
        <f t="shared" si="7"/>
        <v>Бугага</v>
      </c>
    </row>
    <row r="9" spans="1:29" ht="13.5" customHeight="1" x14ac:dyDescent="0.35">
      <c r="A9" s="17">
        <v>7</v>
      </c>
      <c r="B9" s="18" t="str">
        <f>[1]Команды!B8</f>
        <v>Бешеные селедки</v>
      </c>
      <c r="C9" s="17">
        <v>1</v>
      </c>
      <c r="D9" s="19">
        <f>VLOOKUP(C9,[1]Маршруты!$A$2:$D$11,4,FALSE)</f>
        <v>0</v>
      </c>
      <c r="E9" s="20">
        <v>0.45833333333333331</v>
      </c>
      <c r="F9" s="20">
        <v>0.71875</v>
      </c>
      <c r="G9" s="21">
        <f t="shared" si="0"/>
        <v>0.26041666666666669</v>
      </c>
      <c r="H9" s="26">
        <f t="shared" si="1"/>
        <v>375</v>
      </c>
      <c r="I9" s="19">
        <v>7</v>
      </c>
      <c r="J9" s="19">
        <f>I9*50+600</f>
        <v>950</v>
      </c>
      <c r="K9" s="17"/>
      <c r="L9" s="17">
        <v>0</v>
      </c>
      <c r="M9" s="17">
        <v>100</v>
      </c>
      <c r="N9" s="17"/>
      <c r="O9" s="17">
        <v>1</v>
      </c>
      <c r="P9" s="17">
        <f t="shared" si="3"/>
        <v>1225</v>
      </c>
      <c r="Q9" s="23">
        <f ca="1">IFERROR(__xludf.DUMMYFUNCTION("RANK(P9,unique($P$3:$P$11),1)"),9)</f>
        <v>9</v>
      </c>
      <c r="R9" s="19">
        <f>4+5+3</f>
        <v>12</v>
      </c>
      <c r="S9" s="19">
        <f>4+4+4</f>
        <v>12</v>
      </c>
      <c r="T9" s="19">
        <f>3+4+4</f>
        <v>11</v>
      </c>
      <c r="U9" s="19">
        <f>4+5+4</f>
        <v>13</v>
      </c>
      <c r="V9" s="24">
        <f t="shared" si="5"/>
        <v>12</v>
      </c>
      <c r="W9" s="23">
        <f ca="1">IFERROR(__xludf.DUMMYFUNCTION("rank(V9,unique($V$3:$V$11),0)"),6)</f>
        <v>6</v>
      </c>
      <c r="X9" s="17">
        <f t="shared" ca="1" si="6"/>
        <v>12.6</v>
      </c>
      <c r="Y9" s="23">
        <f ca="1">IFERROR(__xludf.DUMMYFUNCTION("rank(X9,unique($X$3:$X$11),1)"),9)</f>
        <v>9</v>
      </c>
      <c r="Z9" s="25" t="str">
        <f t="shared" si="7"/>
        <v>Бешеные селедки</v>
      </c>
    </row>
    <row r="10" spans="1:29" ht="22.5" customHeight="1" x14ac:dyDescent="0.35">
      <c r="A10" s="17">
        <v>8</v>
      </c>
      <c r="B10" s="18" t="str">
        <f>[1]Команды!B9</f>
        <v>Свидетели WW мамы</v>
      </c>
      <c r="C10" s="17">
        <v>4</v>
      </c>
      <c r="D10" s="19">
        <f>VLOOKUP(C10,[1]Маршруты!$A$2:$D$11,4,FALSE)</f>
        <v>-5</v>
      </c>
      <c r="E10" s="20">
        <v>0.45833333333333331</v>
      </c>
      <c r="F10" s="20">
        <v>0.70416666666666672</v>
      </c>
      <c r="G10" s="21">
        <f t="shared" si="0"/>
        <v>0.2458333333333334</v>
      </c>
      <c r="H10" s="26">
        <f t="shared" si="1"/>
        <v>354</v>
      </c>
      <c r="I10" s="19">
        <v>5</v>
      </c>
      <c r="J10" s="19">
        <f t="shared" ref="J10:J11" si="11">I10*50</f>
        <v>250</v>
      </c>
      <c r="K10" s="17"/>
      <c r="L10" s="17">
        <v>0</v>
      </c>
      <c r="M10" s="17">
        <v>73</v>
      </c>
      <c r="N10" s="17"/>
      <c r="O10" s="17">
        <v>1</v>
      </c>
      <c r="P10" s="17">
        <f t="shared" si="3"/>
        <v>526</v>
      </c>
      <c r="Q10" s="23">
        <f ca="1">IFERROR(__xludf.DUMMYFUNCTION("RANK(P10,unique($P$3:$P$11),1)"),7)</f>
        <v>7</v>
      </c>
      <c r="R10" s="19">
        <f t="shared" ref="R10:S10" si="12">5+5+5</f>
        <v>15</v>
      </c>
      <c r="S10" s="19">
        <f t="shared" si="12"/>
        <v>15</v>
      </c>
      <c r="T10" s="19">
        <f t="shared" ref="T10:U10" si="13">4+5+4</f>
        <v>13</v>
      </c>
      <c r="U10" s="19">
        <f t="shared" si="13"/>
        <v>13</v>
      </c>
      <c r="V10" s="24">
        <f t="shared" si="5"/>
        <v>14</v>
      </c>
      <c r="W10" s="23">
        <f ca="1">IFERROR(__xludf.DUMMYFUNCTION("rank(V10,unique($V$3:$V$11),0)"),2)</f>
        <v>2</v>
      </c>
      <c r="X10" s="17">
        <f t="shared" ca="1" si="6"/>
        <v>8.1999999999999993</v>
      </c>
      <c r="Y10" s="23">
        <f ca="1">IFERROR(__xludf.DUMMYFUNCTION("rank(X10,unique($X$3:$X$11),1)"),5)</f>
        <v>5</v>
      </c>
      <c r="Z10" s="25" t="str">
        <f t="shared" si="7"/>
        <v>Свидетели WW мамы</v>
      </c>
    </row>
    <row r="11" spans="1:29" ht="18.75" customHeight="1" x14ac:dyDescent="0.35">
      <c r="A11" s="17">
        <v>9</v>
      </c>
      <c r="B11" s="18" t="str">
        <f>[1]Команды!B10</f>
        <v>Белоснег и гномушки</v>
      </c>
      <c r="C11" s="17">
        <v>2</v>
      </c>
      <c r="D11" s="19">
        <f>VLOOKUP(C11,[1]Маршруты!$A$2:$D$11,4,FALSE)</f>
        <v>-3</v>
      </c>
      <c r="E11" s="20">
        <v>0.45833333333333331</v>
      </c>
      <c r="F11" s="20">
        <v>0.70277777777777772</v>
      </c>
      <c r="G11" s="21">
        <f t="shared" si="0"/>
        <v>0.24444444444444441</v>
      </c>
      <c r="H11" s="26">
        <f t="shared" si="1"/>
        <v>352</v>
      </c>
      <c r="I11" s="19">
        <v>11</v>
      </c>
      <c r="J11" s="19">
        <f t="shared" si="11"/>
        <v>550</v>
      </c>
      <c r="K11" s="17"/>
      <c r="L11" s="17">
        <v>0</v>
      </c>
      <c r="M11" s="17">
        <v>10</v>
      </c>
      <c r="N11" s="17"/>
      <c r="O11" s="17">
        <v>1</v>
      </c>
      <c r="P11" s="17">
        <f t="shared" si="3"/>
        <v>889</v>
      </c>
      <c r="Q11" s="23">
        <f ca="1">IFERROR(__xludf.DUMMYFUNCTION("RANK(P11,unique($P$3:$P$11),1)"),8)</f>
        <v>8</v>
      </c>
      <c r="R11" s="19">
        <f t="shared" ref="R11:S11" si="14">5+4+5</f>
        <v>14</v>
      </c>
      <c r="S11" s="19">
        <f t="shared" si="14"/>
        <v>14</v>
      </c>
      <c r="T11" s="19">
        <f>4+4+5</f>
        <v>13</v>
      </c>
      <c r="U11" s="19">
        <f>5+4+5</f>
        <v>14</v>
      </c>
      <c r="V11" s="24">
        <f t="shared" si="5"/>
        <v>13.75</v>
      </c>
      <c r="W11" s="23">
        <f ca="1">IFERROR(__xludf.DUMMYFUNCTION("rank(V11,unique($V$3:$V$11),0)"),3)</f>
        <v>3</v>
      </c>
      <c r="X11" s="17">
        <f t="shared" ca="1" si="6"/>
        <v>9.8000000000000007</v>
      </c>
      <c r="Y11" s="23">
        <f ca="1">IFERROR(__xludf.DUMMYFUNCTION("rank(X11,unique($X$3:$X$11),1)"),8)</f>
        <v>8</v>
      </c>
      <c r="Z11" s="25" t="str">
        <f t="shared" si="7"/>
        <v>Белоснег и гномушки</v>
      </c>
    </row>
    <row r="12" spans="1:29" ht="14.5" x14ac:dyDescent="0.35">
      <c r="B12" s="27"/>
      <c r="E12" s="28"/>
      <c r="F12" s="28"/>
      <c r="G12" s="29"/>
      <c r="H12" s="29"/>
    </row>
    <row r="13" spans="1:29" ht="14.5" x14ac:dyDescent="0.35">
      <c r="B13" s="27"/>
      <c r="E13" s="28"/>
      <c r="F13" s="28"/>
      <c r="G13" s="29"/>
      <c r="H13" s="29"/>
    </row>
    <row r="14" spans="1:29" ht="14.5" x14ac:dyDescent="0.35">
      <c r="B14" s="27"/>
      <c r="E14" s="28"/>
      <c r="F14" s="28"/>
      <c r="G14" s="29"/>
      <c r="H14" s="29"/>
      <c r="I14" s="29"/>
    </row>
    <row r="15" spans="1:29" ht="14.5" x14ac:dyDescent="0.35">
      <c r="B15" s="27"/>
      <c r="E15" s="28"/>
      <c r="F15" s="28"/>
      <c r="G15" s="29"/>
      <c r="H15" s="29"/>
    </row>
    <row r="16" spans="1:29" ht="14.5" x14ac:dyDescent="0.35">
      <c r="B16" s="27"/>
      <c r="E16" s="28"/>
      <c r="F16" s="28"/>
      <c r="G16" s="29"/>
      <c r="H16" s="29"/>
    </row>
    <row r="17" spans="2:8" ht="15.75" customHeight="1" x14ac:dyDescent="0.35">
      <c r="B17" s="27"/>
      <c r="E17" s="28"/>
      <c r="F17" s="28"/>
      <c r="G17" s="29"/>
      <c r="H17" s="29"/>
    </row>
    <row r="18" spans="2:8" ht="15.75" customHeight="1" x14ac:dyDescent="0.35">
      <c r="B18" s="27"/>
      <c r="E18" s="28"/>
      <c r="F18" s="28"/>
      <c r="G18" s="29"/>
      <c r="H18" s="29"/>
    </row>
    <row r="19" spans="2:8" ht="15.75" customHeight="1" x14ac:dyDescent="0.35">
      <c r="B19" s="27"/>
      <c r="E19" s="28"/>
      <c r="F19" s="28"/>
      <c r="G19" s="29"/>
      <c r="H19" s="29"/>
    </row>
    <row r="20" spans="2:8" ht="15.75" customHeight="1" x14ac:dyDescent="0.35">
      <c r="B20" s="27"/>
      <c r="E20" s="28"/>
      <c r="F20" s="28"/>
      <c r="G20" s="29"/>
      <c r="H20" s="29"/>
    </row>
    <row r="21" spans="2:8" ht="15.75" customHeight="1" x14ac:dyDescent="0.35">
      <c r="B21" s="27"/>
      <c r="E21" s="28"/>
      <c r="F21" s="28"/>
      <c r="G21" s="29"/>
      <c r="H21" s="29"/>
    </row>
    <row r="22" spans="2:8" ht="15.75" customHeight="1" x14ac:dyDescent="0.35">
      <c r="B22" s="27"/>
      <c r="E22" s="28"/>
      <c r="F22" s="28"/>
      <c r="G22" s="29"/>
      <c r="H22" s="29"/>
    </row>
    <row r="23" spans="2:8" ht="15.75" customHeight="1" x14ac:dyDescent="0.35">
      <c r="B23" s="27"/>
      <c r="E23" s="28"/>
      <c r="F23" s="28"/>
      <c r="G23" s="29"/>
      <c r="H23" s="29"/>
    </row>
    <row r="24" spans="2:8" ht="15.75" customHeight="1" x14ac:dyDescent="0.35">
      <c r="B24" s="27"/>
      <c r="E24" s="28"/>
      <c r="F24" s="28"/>
      <c r="G24" s="29"/>
      <c r="H24" s="29"/>
    </row>
    <row r="25" spans="2:8" ht="15.75" customHeight="1" x14ac:dyDescent="0.35">
      <c r="B25" s="27"/>
      <c r="E25" s="28"/>
      <c r="F25" s="28"/>
      <c r="G25" s="29"/>
      <c r="H25" s="29"/>
    </row>
    <row r="26" spans="2:8" ht="15.75" customHeight="1" x14ac:dyDescent="0.35">
      <c r="B26" s="27"/>
      <c r="E26" s="28"/>
      <c r="F26" s="28"/>
      <c r="G26" s="29"/>
      <c r="H26" s="29"/>
    </row>
    <row r="27" spans="2:8" ht="15.75" customHeight="1" x14ac:dyDescent="0.35">
      <c r="B27" s="27"/>
      <c r="E27" s="28"/>
      <c r="F27" s="28"/>
      <c r="G27" s="29"/>
      <c r="H27" s="29"/>
    </row>
    <row r="28" spans="2:8" ht="15.75" customHeight="1" x14ac:dyDescent="0.35">
      <c r="B28" s="27"/>
      <c r="E28" s="28"/>
      <c r="F28" s="28"/>
      <c r="G28" s="29"/>
      <c r="H28" s="29"/>
    </row>
    <row r="29" spans="2:8" ht="15.75" customHeight="1" x14ac:dyDescent="0.35">
      <c r="B29" s="27"/>
      <c r="E29" s="28"/>
      <c r="F29" s="28"/>
      <c r="G29" s="29"/>
      <c r="H29" s="29"/>
    </row>
    <row r="30" spans="2:8" ht="15.75" customHeight="1" x14ac:dyDescent="0.35">
      <c r="B30" s="27"/>
      <c r="E30" s="28"/>
      <c r="F30" s="28"/>
      <c r="G30" s="29"/>
      <c r="H30" s="29"/>
    </row>
    <row r="31" spans="2:8" ht="15.75" customHeight="1" x14ac:dyDescent="0.35">
      <c r="B31" s="27"/>
      <c r="E31" s="28"/>
      <c r="F31" s="28"/>
      <c r="G31" s="29"/>
      <c r="H31" s="29"/>
    </row>
    <row r="32" spans="2:8" ht="15.75" customHeight="1" x14ac:dyDescent="0.35">
      <c r="B32" s="27"/>
      <c r="E32" s="28"/>
      <c r="F32" s="28"/>
      <c r="G32" s="29"/>
      <c r="H32" s="29"/>
    </row>
    <row r="33" spans="2:8" ht="15.75" customHeight="1" x14ac:dyDescent="0.35">
      <c r="B33" s="27"/>
      <c r="E33" s="28"/>
      <c r="F33" s="28"/>
      <c r="G33" s="29"/>
      <c r="H33" s="29"/>
    </row>
    <row r="34" spans="2:8" ht="15.75" customHeight="1" x14ac:dyDescent="0.35">
      <c r="B34" s="27"/>
      <c r="E34" s="28"/>
      <c r="F34" s="28"/>
      <c r="G34" s="29"/>
      <c r="H34" s="29"/>
    </row>
    <row r="35" spans="2:8" ht="15.75" customHeight="1" x14ac:dyDescent="0.35">
      <c r="B35" s="27"/>
      <c r="E35" s="28"/>
      <c r="F35" s="28"/>
      <c r="G35" s="29"/>
      <c r="H35" s="29"/>
    </row>
    <row r="36" spans="2:8" ht="15.75" customHeight="1" x14ac:dyDescent="0.35">
      <c r="B36" s="27"/>
      <c r="E36" s="28"/>
      <c r="F36" s="28"/>
      <c r="G36" s="29"/>
      <c r="H36" s="29"/>
    </row>
    <row r="37" spans="2:8" ht="15.75" customHeight="1" x14ac:dyDescent="0.35">
      <c r="B37" s="27"/>
      <c r="E37" s="28"/>
      <c r="F37" s="28"/>
      <c r="G37" s="29"/>
      <c r="H37" s="29"/>
    </row>
    <row r="38" spans="2:8" ht="15.75" customHeight="1" x14ac:dyDescent="0.35">
      <c r="B38" s="27"/>
      <c r="E38" s="28"/>
      <c r="F38" s="28"/>
      <c r="G38" s="29"/>
      <c r="H38" s="29"/>
    </row>
    <row r="39" spans="2:8" ht="15.75" customHeight="1" x14ac:dyDescent="0.35">
      <c r="B39" s="27"/>
      <c r="E39" s="28"/>
      <c r="F39" s="28"/>
      <c r="G39" s="29"/>
      <c r="H39" s="29"/>
    </row>
    <row r="40" spans="2:8" ht="15.75" customHeight="1" x14ac:dyDescent="0.35">
      <c r="B40" s="27"/>
      <c r="E40" s="28"/>
      <c r="F40" s="28"/>
      <c r="G40" s="29"/>
      <c r="H40" s="29"/>
    </row>
    <row r="41" spans="2:8" ht="15.75" customHeight="1" x14ac:dyDescent="0.35">
      <c r="B41" s="27"/>
      <c r="E41" s="28"/>
      <c r="F41" s="28"/>
      <c r="G41" s="29"/>
      <c r="H41" s="29"/>
    </row>
    <row r="42" spans="2:8" ht="15.75" customHeight="1" x14ac:dyDescent="0.35">
      <c r="B42" s="27"/>
      <c r="E42" s="28"/>
      <c r="F42" s="28"/>
      <c r="G42" s="29"/>
      <c r="H42" s="29"/>
    </row>
    <row r="43" spans="2:8" ht="15.75" customHeight="1" x14ac:dyDescent="0.35">
      <c r="B43" s="27"/>
      <c r="E43" s="28"/>
      <c r="F43" s="28"/>
      <c r="G43" s="29"/>
      <c r="H43" s="29"/>
    </row>
    <row r="44" spans="2:8" ht="15.75" customHeight="1" x14ac:dyDescent="0.35">
      <c r="B44" s="27"/>
      <c r="E44" s="28"/>
      <c r="F44" s="28"/>
      <c r="G44" s="29"/>
      <c r="H44" s="29"/>
    </row>
    <row r="45" spans="2:8" ht="15.75" customHeight="1" x14ac:dyDescent="0.35">
      <c r="B45" s="27"/>
      <c r="E45" s="28"/>
      <c r="F45" s="28"/>
      <c r="G45" s="29"/>
      <c r="H45" s="29"/>
    </row>
    <row r="46" spans="2:8" ht="15.75" customHeight="1" x14ac:dyDescent="0.35">
      <c r="B46" s="27"/>
      <c r="E46" s="28"/>
      <c r="F46" s="28"/>
      <c r="G46" s="29"/>
      <c r="H46" s="29"/>
    </row>
    <row r="47" spans="2:8" ht="15.75" customHeight="1" x14ac:dyDescent="0.35">
      <c r="B47" s="27"/>
      <c r="E47" s="28"/>
      <c r="F47" s="28"/>
      <c r="G47" s="29"/>
      <c r="H47" s="29"/>
    </row>
    <row r="48" spans="2:8" ht="15.75" customHeight="1" x14ac:dyDescent="0.35">
      <c r="B48" s="27"/>
      <c r="E48" s="28"/>
      <c r="F48" s="28"/>
      <c r="G48" s="29"/>
      <c r="H48" s="29"/>
    </row>
    <row r="49" spans="2:8" ht="15.75" customHeight="1" x14ac:dyDescent="0.35">
      <c r="B49" s="27"/>
      <c r="E49" s="28"/>
      <c r="F49" s="28"/>
      <c r="G49" s="29"/>
      <c r="H49" s="29"/>
    </row>
    <row r="50" spans="2:8" ht="15.75" customHeight="1" x14ac:dyDescent="0.35">
      <c r="B50" s="27"/>
      <c r="E50" s="28"/>
      <c r="F50" s="28"/>
      <c r="G50" s="29"/>
      <c r="H50" s="29"/>
    </row>
    <row r="51" spans="2:8" ht="15.75" customHeight="1" x14ac:dyDescent="0.35">
      <c r="B51" s="27"/>
      <c r="E51" s="28"/>
      <c r="F51" s="28"/>
      <c r="G51" s="29"/>
      <c r="H51" s="29"/>
    </row>
    <row r="52" spans="2:8" ht="15.75" customHeight="1" x14ac:dyDescent="0.35">
      <c r="B52" s="27"/>
      <c r="E52" s="28"/>
      <c r="F52" s="28"/>
      <c r="G52" s="29"/>
      <c r="H52" s="29"/>
    </row>
    <row r="53" spans="2:8" ht="15.75" customHeight="1" x14ac:dyDescent="0.35">
      <c r="B53" s="27"/>
      <c r="E53" s="28"/>
      <c r="F53" s="28"/>
      <c r="G53" s="29"/>
      <c r="H53" s="29"/>
    </row>
    <row r="54" spans="2:8" ht="15.75" customHeight="1" x14ac:dyDescent="0.35">
      <c r="B54" s="27"/>
      <c r="E54" s="28"/>
      <c r="F54" s="28"/>
      <c r="G54" s="29"/>
      <c r="H54" s="29"/>
    </row>
    <row r="55" spans="2:8" ht="15.75" customHeight="1" x14ac:dyDescent="0.35">
      <c r="B55" s="27"/>
      <c r="E55" s="28"/>
      <c r="F55" s="28"/>
      <c r="G55" s="29"/>
      <c r="H55" s="29"/>
    </row>
    <row r="56" spans="2:8" ht="15.75" customHeight="1" x14ac:dyDescent="0.35">
      <c r="B56" s="27"/>
      <c r="E56" s="28"/>
      <c r="F56" s="28"/>
      <c r="G56" s="29"/>
      <c r="H56" s="29"/>
    </row>
    <row r="57" spans="2:8" ht="15.75" customHeight="1" x14ac:dyDescent="0.35">
      <c r="B57" s="27"/>
      <c r="E57" s="28"/>
      <c r="F57" s="28"/>
      <c r="G57" s="29"/>
      <c r="H57" s="29"/>
    </row>
    <row r="58" spans="2:8" ht="15.75" customHeight="1" x14ac:dyDescent="0.35">
      <c r="B58" s="27"/>
      <c r="E58" s="28"/>
      <c r="F58" s="28"/>
      <c r="G58" s="29"/>
      <c r="H58" s="29"/>
    </row>
    <row r="59" spans="2:8" ht="15.75" customHeight="1" x14ac:dyDescent="0.35">
      <c r="B59" s="27"/>
      <c r="E59" s="28"/>
      <c r="F59" s="28"/>
      <c r="G59" s="29"/>
      <c r="H59" s="29"/>
    </row>
    <row r="60" spans="2:8" ht="15.75" customHeight="1" x14ac:dyDescent="0.35">
      <c r="B60" s="27"/>
      <c r="E60" s="28"/>
      <c r="F60" s="28"/>
      <c r="G60" s="29"/>
      <c r="H60" s="29"/>
    </row>
    <row r="61" spans="2:8" ht="15.75" customHeight="1" x14ac:dyDescent="0.35">
      <c r="B61" s="27"/>
      <c r="E61" s="28"/>
      <c r="F61" s="28"/>
      <c r="G61" s="29"/>
      <c r="H61" s="29"/>
    </row>
    <row r="62" spans="2:8" ht="15.75" customHeight="1" x14ac:dyDescent="0.35">
      <c r="B62" s="27"/>
      <c r="E62" s="28"/>
      <c r="F62" s="28"/>
      <c r="G62" s="29"/>
      <c r="H62" s="29"/>
    </row>
    <row r="63" spans="2:8" ht="15.75" customHeight="1" x14ac:dyDescent="0.35">
      <c r="B63" s="27"/>
      <c r="E63" s="28"/>
      <c r="F63" s="28"/>
      <c r="G63" s="29"/>
      <c r="H63" s="29"/>
    </row>
    <row r="64" spans="2:8" ht="15.75" customHeight="1" x14ac:dyDescent="0.35">
      <c r="B64" s="27"/>
      <c r="E64" s="28"/>
      <c r="F64" s="28"/>
      <c r="G64" s="29"/>
      <c r="H64" s="29"/>
    </row>
    <row r="65" spans="2:8" ht="15.75" customHeight="1" x14ac:dyDescent="0.35">
      <c r="B65" s="27"/>
      <c r="E65" s="28"/>
      <c r="F65" s="28"/>
      <c r="G65" s="29"/>
      <c r="H65" s="29"/>
    </row>
    <row r="66" spans="2:8" ht="15.75" customHeight="1" x14ac:dyDescent="0.35">
      <c r="B66" s="27"/>
      <c r="E66" s="28"/>
      <c r="F66" s="28"/>
      <c r="G66" s="29"/>
      <c r="H66" s="29"/>
    </row>
    <row r="67" spans="2:8" ht="15.75" customHeight="1" x14ac:dyDescent="0.35">
      <c r="B67" s="27"/>
      <c r="E67" s="28"/>
      <c r="F67" s="28"/>
      <c r="G67" s="29"/>
      <c r="H67" s="29"/>
    </row>
    <row r="68" spans="2:8" ht="15.75" customHeight="1" x14ac:dyDescent="0.35">
      <c r="B68" s="27"/>
      <c r="E68" s="28"/>
      <c r="F68" s="28"/>
      <c r="G68" s="29"/>
      <c r="H68" s="29"/>
    </row>
    <row r="69" spans="2:8" ht="15.75" customHeight="1" x14ac:dyDescent="0.35">
      <c r="B69" s="27"/>
      <c r="E69" s="28"/>
      <c r="F69" s="28"/>
      <c r="G69" s="29"/>
      <c r="H69" s="29"/>
    </row>
    <row r="70" spans="2:8" ht="15.75" customHeight="1" x14ac:dyDescent="0.35">
      <c r="B70" s="27"/>
      <c r="E70" s="28"/>
      <c r="F70" s="28"/>
      <c r="G70" s="29"/>
      <c r="H70" s="29"/>
    </row>
    <row r="71" spans="2:8" ht="15.75" customHeight="1" x14ac:dyDescent="0.35">
      <c r="B71" s="27"/>
      <c r="E71" s="28"/>
      <c r="F71" s="28"/>
      <c r="G71" s="29"/>
      <c r="H71" s="29"/>
    </row>
    <row r="72" spans="2:8" ht="15.75" customHeight="1" x14ac:dyDescent="0.35">
      <c r="B72" s="27"/>
      <c r="E72" s="28"/>
      <c r="F72" s="28"/>
      <c r="G72" s="29"/>
      <c r="H72" s="29"/>
    </row>
    <row r="73" spans="2:8" ht="15.75" customHeight="1" x14ac:dyDescent="0.35">
      <c r="B73" s="27"/>
      <c r="E73" s="28"/>
      <c r="F73" s="28"/>
      <c r="G73" s="29"/>
      <c r="H73" s="29"/>
    </row>
    <row r="74" spans="2:8" ht="15.75" customHeight="1" x14ac:dyDescent="0.35">
      <c r="B74" s="27"/>
      <c r="E74" s="28"/>
      <c r="F74" s="28"/>
      <c r="G74" s="29"/>
      <c r="H74" s="29"/>
    </row>
    <row r="75" spans="2:8" ht="15.75" customHeight="1" x14ac:dyDescent="0.35">
      <c r="B75" s="27"/>
      <c r="E75" s="28"/>
      <c r="F75" s="28"/>
      <c r="G75" s="29"/>
      <c r="H75" s="29"/>
    </row>
    <row r="76" spans="2:8" ht="15.75" customHeight="1" x14ac:dyDescent="0.35">
      <c r="B76" s="27"/>
      <c r="E76" s="28"/>
      <c r="F76" s="28"/>
      <c r="G76" s="29"/>
      <c r="H76" s="29"/>
    </row>
    <row r="77" spans="2:8" ht="15.75" customHeight="1" x14ac:dyDescent="0.35">
      <c r="B77" s="27"/>
      <c r="E77" s="28"/>
      <c r="F77" s="28"/>
      <c r="G77" s="29"/>
      <c r="H77" s="29"/>
    </row>
    <row r="78" spans="2:8" ht="15.75" customHeight="1" x14ac:dyDescent="0.35">
      <c r="B78" s="27"/>
      <c r="E78" s="28"/>
      <c r="F78" s="28"/>
      <c r="G78" s="29"/>
      <c r="H78" s="29"/>
    </row>
    <row r="79" spans="2:8" ht="15.75" customHeight="1" x14ac:dyDescent="0.35">
      <c r="B79" s="27"/>
      <c r="E79" s="28"/>
      <c r="F79" s="28"/>
      <c r="G79" s="29"/>
      <c r="H79" s="29"/>
    </row>
    <row r="80" spans="2:8" ht="15.75" customHeight="1" x14ac:dyDescent="0.35">
      <c r="B80" s="27"/>
      <c r="E80" s="28"/>
      <c r="F80" s="28"/>
      <c r="G80" s="29"/>
      <c r="H80" s="29"/>
    </row>
    <row r="81" spans="2:8" ht="15.75" customHeight="1" x14ac:dyDescent="0.35">
      <c r="B81" s="27"/>
      <c r="E81" s="28"/>
      <c r="F81" s="28"/>
      <c r="G81" s="29"/>
      <c r="H81" s="29"/>
    </row>
    <row r="82" spans="2:8" ht="15.75" customHeight="1" x14ac:dyDescent="0.35">
      <c r="B82" s="27"/>
      <c r="E82" s="28"/>
      <c r="F82" s="28"/>
      <c r="G82" s="29"/>
      <c r="H82" s="29"/>
    </row>
    <row r="83" spans="2:8" ht="15.75" customHeight="1" x14ac:dyDescent="0.35">
      <c r="B83" s="27"/>
      <c r="E83" s="28"/>
      <c r="F83" s="28"/>
      <c r="G83" s="29"/>
      <c r="H83" s="29"/>
    </row>
    <row r="84" spans="2:8" ht="15.75" customHeight="1" x14ac:dyDescent="0.35">
      <c r="B84" s="27"/>
      <c r="E84" s="28"/>
      <c r="F84" s="28"/>
      <c r="G84" s="29"/>
      <c r="H84" s="29"/>
    </row>
    <row r="85" spans="2:8" ht="15.75" customHeight="1" x14ac:dyDescent="0.35">
      <c r="B85" s="27"/>
      <c r="E85" s="28"/>
      <c r="F85" s="28"/>
      <c r="G85" s="29"/>
      <c r="H85" s="29"/>
    </row>
    <row r="86" spans="2:8" ht="15.75" customHeight="1" x14ac:dyDescent="0.35">
      <c r="B86" s="27"/>
      <c r="E86" s="28"/>
      <c r="F86" s="28"/>
      <c r="G86" s="29"/>
      <c r="H86" s="29"/>
    </row>
    <row r="87" spans="2:8" ht="15.75" customHeight="1" x14ac:dyDescent="0.35">
      <c r="B87" s="27"/>
      <c r="E87" s="28"/>
      <c r="F87" s="28"/>
      <c r="G87" s="29"/>
      <c r="H87" s="29"/>
    </row>
    <row r="88" spans="2:8" ht="15.75" customHeight="1" x14ac:dyDescent="0.35">
      <c r="B88" s="27"/>
      <c r="E88" s="28"/>
      <c r="F88" s="28"/>
      <c r="G88" s="29"/>
      <c r="H88" s="29"/>
    </row>
    <row r="89" spans="2:8" ht="15.75" customHeight="1" x14ac:dyDescent="0.35">
      <c r="B89" s="27"/>
      <c r="E89" s="28"/>
      <c r="F89" s="28"/>
      <c r="G89" s="29"/>
      <c r="H89" s="29"/>
    </row>
    <row r="90" spans="2:8" ht="15.75" customHeight="1" x14ac:dyDescent="0.35">
      <c r="B90" s="27"/>
      <c r="E90" s="28"/>
      <c r="F90" s="28"/>
      <c r="G90" s="29"/>
      <c r="H90" s="29"/>
    </row>
    <row r="91" spans="2:8" ht="15.75" customHeight="1" x14ac:dyDescent="0.35">
      <c r="B91" s="27"/>
      <c r="E91" s="28"/>
      <c r="F91" s="28"/>
      <c r="G91" s="29"/>
      <c r="H91" s="29"/>
    </row>
    <row r="92" spans="2:8" ht="15.75" customHeight="1" x14ac:dyDescent="0.35">
      <c r="B92" s="27"/>
      <c r="E92" s="28"/>
      <c r="F92" s="28"/>
      <c r="G92" s="29"/>
      <c r="H92" s="29"/>
    </row>
    <row r="93" spans="2:8" ht="15.75" customHeight="1" x14ac:dyDescent="0.35">
      <c r="B93" s="27"/>
      <c r="E93" s="28"/>
      <c r="F93" s="28"/>
      <c r="G93" s="29"/>
      <c r="H93" s="29"/>
    </row>
    <row r="94" spans="2:8" ht="15.75" customHeight="1" x14ac:dyDescent="0.35">
      <c r="B94" s="27"/>
      <c r="E94" s="28"/>
      <c r="F94" s="28"/>
      <c r="G94" s="29"/>
      <c r="H94" s="29"/>
    </row>
    <row r="95" spans="2:8" ht="15.75" customHeight="1" x14ac:dyDescent="0.35">
      <c r="B95" s="27"/>
      <c r="E95" s="28"/>
      <c r="F95" s="28"/>
      <c r="G95" s="29"/>
      <c r="H95" s="29"/>
    </row>
    <row r="96" spans="2:8" ht="15.75" customHeight="1" x14ac:dyDescent="0.35">
      <c r="B96" s="27"/>
      <c r="E96" s="28"/>
      <c r="F96" s="28"/>
      <c r="G96" s="29"/>
      <c r="H96" s="29"/>
    </row>
    <row r="97" spans="2:19" ht="15.75" customHeight="1" x14ac:dyDescent="0.35">
      <c r="B97" s="27"/>
      <c r="E97" s="28"/>
      <c r="F97" s="28"/>
      <c r="G97" s="29"/>
      <c r="H97" s="29"/>
    </row>
    <row r="98" spans="2:19" ht="15.75" customHeight="1" x14ac:dyDescent="0.35">
      <c r="B98" s="27"/>
      <c r="E98" s="28"/>
      <c r="F98" s="28"/>
      <c r="G98" s="29"/>
      <c r="H98" s="29"/>
    </row>
    <row r="99" spans="2:19" ht="15.75" customHeight="1" x14ac:dyDescent="0.35">
      <c r="B99" s="27"/>
      <c r="E99" s="28"/>
      <c r="F99" s="28"/>
      <c r="G99" s="29"/>
      <c r="H99" s="29"/>
    </row>
    <row r="100" spans="2:19" ht="15.75" customHeight="1" x14ac:dyDescent="0.35">
      <c r="B100" s="27"/>
      <c r="E100" s="28"/>
      <c r="F100" s="28"/>
      <c r="G100" s="29"/>
      <c r="H100" s="29"/>
    </row>
    <row r="101" spans="2:19" ht="15.75" customHeight="1" x14ac:dyDescent="0.35">
      <c r="B101" s="27"/>
      <c r="E101" s="28"/>
      <c r="F101" s="28"/>
      <c r="G101" s="29"/>
      <c r="H101" s="29"/>
    </row>
    <row r="102" spans="2:19" ht="15.75" customHeight="1" x14ac:dyDescent="0.35">
      <c r="B102" s="27"/>
      <c r="E102" s="28"/>
      <c r="F102" s="28"/>
      <c r="G102" s="29"/>
      <c r="H102" s="29"/>
      <c r="S102" s="30"/>
    </row>
    <row r="103" spans="2:19" ht="15.75" customHeight="1" x14ac:dyDescent="0.35">
      <c r="B103" s="27"/>
      <c r="E103" s="28"/>
      <c r="F103" s="28"/>
      <c r="G103" s="29"/>
      <c r="H103" s="29"/>
    </row>
    <row r="104" spans="2:19" ht="15.75" customHeight="1" x14ac:dyDescent="0.35">
      <c r="B104" s="27"/>
      <c r="E104" s="28"/>
      <c r="F104" s="28"/>
      <c r="G104" s="29"/>
      <c r="H104" s="29"/>
    </row>
    <row r="105" spans="2:19" ht="15.75" customHeight="1" x14ac:dyDescent="0.35">
      <c r="B105" s="27"/>
      <c r="E105" s="28"/>
      <c r="F105" s="28"/>
      <c r="G105" s="29"/>
      <c r="H105" s="29"/>
    </row>
    <row r="106" spans="2:19" ht="15.75" customHeight="1" x14ac:dyDescent="0.35">
      <c r="B106" s="27"/>
      <c r="E106" s="28"/>
      <c r="F106" s="28"/>
      <c r="G106" s="29"/>
      <c r="H106" s="29"/>
    </row>
    <row r="107" spans="2:19" ht="15.75" customHeight="1" x14ac:dyDescent="0.35">
      <c r="B107" s="27"/>
      <c r="E107" s="28"/>
      <c r="F107" s="28"/>
      <c r="G107" s="29"/>
      <c r="H107" s="29"/>
    </row>
    <row r="108" spans="2:19" ht="15.75" customHeight="1" x14ac:dyDescent="0.35">
      <c r="B108" s="27"/>
      <c r="E108" s="28"/>
      <c r="F108" s="28"/>
      <c r="G108" s="29"/>
      <c r="H108" s="29"/>
    </row>
    <row r="109" spans="2:19" ht="15.75" customHeight="1" x14ac:dyDescent="0.35">
      <c r="B109" s="27"/>
      <c r="E109" s="28"/>
      <c r="F109" s="28"/>
      <c r="G109" s="29"/>
      <c r="H109" s="29"/>
    </row>
    <row r="110" spans="2:19" ht="15.75" customHeight="1" x14ac:dyDescent="0.35">
      <c r="B110" s="27"/>
      <c r="E110" s="28"/>
      <c r="F110" s="28"/>
      <c r="G110" s="29"/>
      <c r="H110" s="29"/>
    </row>
    <row r="111" spans="2:19" ht="15.75" customHeight="1" x14ac:dyDescent="0.35">
      <c r="B111" s="27"/>
      <c r="E111" s="28"/>
      <c r="F111" s="28"/>
      <c r="G111" s="29"/>
      <c r="H111" s="29"/>
    </row>
    <row r="112" spans="2:19" ht="15.75" customHeight="1" x14ac:dyDescent="0.35">
      <c r="B112" s="27"/>
      <c r="E112" s="28"/>
      <c r="F112" s="28"/>
      <c r="G112" s="29"/>
      <c r="H112" s="29"/>
    </row>
    <row r="113" spans="2:8" ht="15.75" customHeight="1" x14ac:dyDescent="0.35">
      <c r="B113" s="27"/>
      <c r="E113" s="28"/>
      <c r="F113" s="28"/>
      <c r="G113" s="29"/>
      <c r="H113" s="29"/>
    </row>
    <row r="114" spans="2:8" ht="15.75" customHeight="1" x14ac:dyDescent="0.35">
      <c r="B114" s="27"/>
      <c r="E114" s="28"/>
      <c r="F114" s="28"/>
      <c r="G114" s="29"/>
      <c r="H114" s="29"/>
    </row>
    <row r="115" spans="2:8" ht="15.75" customHeight="1" x14ac:dyDescent="0.35">
      <c r="B115" s="27"/>
      <c r="E115" s="28"/>
      <c r="F115" s="28"/>
      <c r="G115" s="29"/>
      <c r="H115" s="29"/>
    </row>
    <row r="116" spans="2:8" ht="15.75" customHeight="1" x14ac:dyDescent="0.35">
      <c r="B116" s="27"/>
      <c r="E116" s="28"/>
      <c r="F116" s="28"/>
      <c r="G116" s="29"/>
      <c r="H116" s="29"/>
    </row>
    <row r="117" spans="2:8" ht="15.75" customHeight="1" x14ac:dyDescent="0.35">
      <c r="B117" s="27"/>
      <c r="E117" s="28"/>
      <c r="F117" s="28"/>
      <c r="G117" s="29"/>
      <c r="H117" s="29"/>
    </row>
    <row r="118" spans="2:8" ht="15.75" customHeight="1" x14ac:dyDescent="0.35">
      <c r="B118" s="27"/>
      <c r="E118" s="28"/>
      <c r="F118" s="28"/>
      <c r="G118" s="29"/>
      <c r="H118" s="29"/>
    </row>
    <row r="119" spans="2:8" ht="15.75" customHeight="1" x14ac:dyDescent="0.35">
      <c r="B119" s="27"/>
      <c r="E119" s="28"/>
      <c r="F119" s="28"/>
      <c r="G119" s="29"/>
      <c r="H119" s="29"/>
    </row>
    <row r="120" spans="2:8" ht="15.75" customHeight="1" x14ac:dyDescent="0.35">
      <c r="B120" s="27"/>
      <c r="E120" s="28"/>
      <c r="F120" s="28"/>
      <c r="G120" s="29"/>
      <c r="H120" s="29"/>
    </row>
    <row r="121" spans="2:8" ht="15.75" customHeight="1" x14ac:dyDescent="0.35">
      <c r="B121" s="27"/>
      <c r="E121" s="28"/>
      <c r="F121" s="28"/>
      <c r="G121" s="29"/>
      <c r="H121" s="29"/>
    </row>
    <row r="122" spans="2:8" ht="15.75" customHeight="1" x14ac:dyDescent="0.35">
      <c r="B122" s="27"/>
      <c r="E122" s="28"/>
      <c r="F122" s="28"/>
      <c r="G122" s="29"/>
      <c r="H122" s="29"/>
    </row>
    <row r="123" spans="2:8" ht="15.75" customHeight="1" x14ac:dyDescent="0.35">
      <c r="B123" s="27"/>
      <c r="E123" s="28"/>
      <c r="F123" s="28"/>
      <c r="G123" s="29"/>
      <c r="H123" s="29"/>
    </row>
    <row r="124" spans="2:8" ht="15.75" customHeight="1" x14ac:dyDescent="0.35">
      <c r="B124" s="27"/>
      <c r="E124" s="28"/>
      <c r="F124" s="28"/>
      <c r="G124" s="29"/>
      <c r="H124" s="29"/>
    </row>
    <row r="125" spans="2:8" ht="15.75" customHeight="1" x14ac:dyDescent="0.35">
      <c r="B125" s="27"/>
      <c r="E125" s="28"/>
      <c r="F125" s="28"/>
      <c r="G125" s="29"/>
      <c r="H125" s="29"/>
    </row>
    <row r="126" spans="2:8" ht="15.75" customHeight="1" x14ac:dyDescent="0.35">
      <c r="B126" s="27"/>
      <c r="E126" s="28"/>
      <c r="F126" s="28"/>
      <c r="G126" s="29"/>
      <c r="H126" s="29"/>
    </row>
    <row r="127" spans="2:8" ht="15.75" customHeight="1" x14ac:dyDescent="0.35">
      <c r="B127" s="27"/>
      <c r="E127" s="28"/>
      <c r="F127" s="28"/>
      <c r="G127" s="29"/>
      <c r="H127" s="29"/>
    </row>
    <row r="128" spans="2:8" ht="15.75" customHeight="1" x14ac:dyDescent="0.35">
      <c r="B128" s="27"/>
      <c r="E128" s="28"/>
      <c r="F128" s="28"/>
      <c r="G128" s="29"/>
      <c r="H128" s="29"/>
    </row>
    <row r="129" spans="2:8" ht="15.75" customHeight="1" x14ac:dyDescent="0.35">
      <c r="B129" s="27"/>
      <c r="E129" s="28"/>
      <c r="F129" s="28"/>
      <c r="G129" s="29"/>
      <c r="H129" s="29"/>
    </row>
    <row r="130" spans="2:8" ht="15.75" customHeight="1" x14ac:dyDescent="0.35">
      <c r="B130" s="27"/>
      <c r="E130" s="28"/>
      <c r="F130" s="28"/>
      <c r="G130" s="29"/>
      <c r="H130" s="29"/>
    </row>
    <row r="131" spans="2:8" ht="15.75" customHeight="1" x14ac:dyDescent="0.35">
      <c r="B131" s="27"/>
      <c r="E131" s="28"/>
      <c r="F131" s="28"/>
      <c r="G131" s="29"/>
      <c r="H131" s="29"/>
    </row>
    <row r="132" spans="2:8" ht="15.75" customHeight="1" x14ac:dyDescent="0.35">
      <c r="B132" s="27"/>
      <c r="E132" s="28"/>
      <c r="F132" s="28"/>
      <c r="G132" s="29"/>
      <c r="H132" s="29"/>
    </row>
    <row r="133" spans="2:8" ht="15.75" customHeight="1" x14ac:dyDescent="0.35">
      <c r="B133" s="27"/>
      <c r="E133" s="28"/>
      <c r="F133" s="28"/>
      <c r="G133" s="29"/>
      <c r="H133" s="29"/>
    </row>
    <row r="134" spans="2:8" ht="15.75" customHeight="1" x14ac:dyDescent="0.35">
      <c r="B134" s="27"/>
      <c r="E134" s="28"/>
      <c r="F134" s="28"/>
      <c r="G134" s="29"/>
      <c r="H134" s="29"/>
    </row>
    <row r="135" spans="2:8" ht="15.75" customHeight="1" x14ac:dyDescent="0.35">
      <c r="B135" s="27"/>
      <c r="E135" s="28"/>
      <c r="F135" s="28"/>
      <c r="G135" s="29"/>
      <c r="H135" s="29"/>
    </row>
    <row r="136" spans="2:8" ht="15.75" customHeight="1" x14ac:dyDescent="0.35">
      <c r="B136" s="27"/>
      <c r="E136" s="28"/>
      <c r="F136" s="28"/>
      <c r="G136" s="29"/>
      <c r="H136" s="29"/>
    </row>
    <row r="137" spans="2:8" ht="15.75" customHeight="1" x14ac:dyDescent="0.35">
      <c r="B137" s="27"/>
      <c r="E137" s="28"/>
      <c r="F137" s="28"/>
      <c r="G137" s="29"/>
      <c r="H137" s="29"/>
    </row>
    <row r="138" spans="2:8" ht="15.75" customHeight="1" x14ac:dyDescent="0.35">
      <c r="B138" s="27"/>
      <c r="E138" s="28"/>
      <c r="F138" s="28"/>
      <c r="G138" s="29"/>
      <c r="H138" s="29"/>
    </row>
    <row r="139" spans="2:8" ht="15.75" customHeight="1" x14ac:dyDescent="0.35">
      <c r="B139" s="27"/>
      <c r="E139" s="28"/>
      <c r="F139" s="28"/>
      <c r="G139" s="29"/>
      <c r="H139" s="29"/>
    </row>
    <row r="140" spans="2:8" ht="15.75" customHeight="1" x14ac:dyDescent="0.35">
      <c r="B140" s="27"/>
      <c r="E140" s="28"/>
      <c r="F140" s="28"/>
      <c r="G140" s="29"/>
      <c r="H140" s="29"/>
    </row>
    <row r="141" spans="2:8" ht="15.75" customHeight="1" x14ac:dyDescent="0.35">
      <c r="B141" s="27"/>
      <c r="E141" s="28"/>
      <c r="F141" s="28"/>
      <c r="G141" s="29"/>
      <c r="H141" s="29"/>
    </row>
    <row r="142" spans="2:8" ht="15.75" customHeight="1" x14ac:dyDescent="0.35">
      <c r="B142" s="27"/>
      <c r="E142" s="28"/>
      <c r="F142" s="28"/>
      <c r="G142" s="29"/>
      <c r="H142" s="29"/>
    </row>
    <row r="143" spans="2:8" ht="15.75" customHeight="1" x14ac:dyDescent="0.35">
      <c r="B143" s="27"/>
      <c r="E143" s="28"/>
      <c r="F143" s="28"/>
      <c r="G143" s="29"/>
      <c r="H143" s="29"/>
    </row>
    <row r="144" spans="2:8" ht="15.75" customHeight="1" x14ac:dyDescent="0.35">
      <c r="B144" s="27"/>
      <c r="E144" s="28"/>
      <c r="F144" s="28"/>
      <c r="G144" s="29"/>
      <c r="H144" s="29"/>
    </row>
    <row r="145" spans="2:8" ht="15.75" customHeight="1" x14ac:dyDescent="0.35">
      <c r="B145" s="27"/>
      <c r="E145" s="28"/>
      <c r="F145" s="28"/>
      <c r="G145" s="29"/>
      <c r="H145" s="29"/>
    </row>
    <row r="146" spans="2:8" ht="15.75" customHeight="1" x14ac:dyDescent="0.35">
      <c r="B146" s="27"/>
      <c r="E146" s="28"/>
      <c r="F146" s="28"/>
      <c r="G146" s="29"/>
      <c r="H146" s="29"/>
    </row>
    <row r="147" spans="2:8" ht="15.75" customHeight="1" x14ac:dyDescent="0.35">
      <c r="B147" s="27"/>
      <c r="E147" s="28"/>
      <c r="F147" s="28"/>
      <c r="G147" s="29"/>
      <c r="H147" s="29"/>
    </row>
    <row r="148" spans="2:8" ht="15.75" customHeight="1" x14ac:dyDescent="0.35">
      <c r="B148" s="27"/>
      <c r="E148" s="28"/>
      <c r="F148" s="28"/>
      <c r="G148" s="29"/>
      <c r="H148" s="29"/>
    </row>
    <row r="149" spans="2:8" ht="15.75" customHeight="1" x14ac:dyDescent="0.35">
      <c r="B149" s="27"/>
      <c r="E149" s="28"/>
      <c r="F149" s="28"/>
      <c r="G149" s="29"/>
      <c r="H149" s="29"/>
    </row>
    <row r="150" spans="2:8" ht="15.75" customHeight="1" x14ac:dyDescent="0.35">
      <c r="B150" s="27"/>
      <c r="E150" s="28"/>
      <c r="F150" s="28"/>
      <c r="G150" s="29"/>
      <c r="H150" s="29"/>
    </row>
    <row r="151" spans="2:8" ht="15.75" customHeight="1" x14ac:dyDescent="0.35">
      <c r="B151" s="27"/>
      <c r="E151" s="28"/>
      <c r="F151" s="28"/>
      <c r="G151" s="29"/>
      <c r="H151" s="29"/>
    </row>
    <row r="152" spans="2:8" ht="15.75" customHeight="1" x14ac:dyDescent="0.35">
      <c r="B152" s="27"/>
      <c r="E152" s="28"/>
      <c r="F152" s="28"/>
      <c r="G152" s="29"/>
      <c r="H152" s="29"/>
    </row>
    <row r="153" spans="2:8" ht="15.75" customHeight="1" x14ac:dyDescent="0.35">
      <c r="B153" s="27"/>
      <c r="E153" s="28"/>
      <c r="F153" s="28"/>
      <c r="G153" s="29"/>
      <c r="H153" s="29"/>
    </row>
    <row r="154" spans="2:8" ht="15.75" customHeight="1" x14ac:dyDescent="0.35">
      <c r="B154" s="27"/>
      <c r="E154" s="28"/>
      <c r="F154" s="28"/>
      <c r="G154" s="29"/>
      <c r="H154" s="29"/>
    </row>
    <row r="155" spans="2:8" ht="15.75" customHeight="1" x14ac:dyDescent="0.35">
      <c r="B155" s="27"/>
      <c r="E155" s="28"/>
      <c r="F155" s="28"/>
      <c r="G155" s="29"/>
      <c r="H155" s="29"/>
    </row>
    <row r="156" spans="2:8" ht="15.75" customHeight="1" x14ac:dyDescent="0.35">
      <c r="B156" s="27"/>
      <c r="E156" s="28"/>
      <c r="F156" s="28"/>
      <c r="G156" s="29"/>
      <c r="H156" s="29"/>
    </row>
    <row r="157" spans="2:8" ht="15.75" customHeight="1" x14ac:dyDescent="0.35">
      <c r="B157" s="27"/>
      <c r="E157" s="28"/>
      <c r="F157" s="28"/>
      <c r="G157" s="29"/>
      <c r="H157" s="29"/>
    </row>
    <row r="158" spans="2:8" ht="15.75" customHeight="1" x14ac:dyDescent="0.35">
      <c r="B158" s="27"/>
      <c r="E158" s="28"/>
      <c r="F158" s="28"/>
      <c r="G158" s="29"/>
      <c r="H158" s="29"/>
    </row>
    <row r="159" spans="2:8" ht="15.75" customHeight="1" x14ac:dyDescent="0.35">
      <c r="B159" s="27"/>
      <c r="E159" s="28"/>
      <c r="F159" s="28"/>
      <c r="G159" s="29"/>
      <c r="H159" s="29"/>
    </row>
    <row r="160" spans="2:8" ht="15.75" customHeight="1" x14ac:dyDescent="0.35">
      <c r="B160" s="27"/>
      <c r="E160" s="28"/>
      <c r="F160" s="28"/>
      <c r="G160" s="29"/>
      <c r="H160" s="29"/>
    </row>
    <row r="161" spans="2:8" ht="15.75" customHeight="1" x14ac:dyDescent="0.35">
      <c r="B161" s="27"/>
      <c r="E161" s="28"/>
      <c r="F161" s="28"/>
      <c r="G161" s="29"/>
      <c r="H161" s="29"/>
    </row>
    <row r="162" spans="2:8" ht="15.75" customHeight="1" x14ac:dyDescent="0.35">
      <c r="B162" s="27"/>
      <c r="E162" s="28"/>
      <c r="F162" s="28"/>
      <c r="G162" s="29"/>
      <c r="H162" s="29"/>
    </row>
    <row r="163" spans="2:8" ht="15.75" customHeight="1" x14ac:dyDescent="0.35">
      <c r="B163" s="27"/>
      <c r="E163" s="28"/>
      <c r="F163" s="28"/>
      <c r="G163" s="29"/>
      <c r="H163" s="29"/>
    </row>
    <row r="164" spans="2:8" ht="15.75" customHeight="1" x14ac:dyDescent="0.35">
      <c r="B164" s="27"/>
      <c r="E164" s="28"/>
      <c r="F164" s="28"/>
      <c r="G164" s="29"/>
      <c r="H164" s="29"/>
    </row>
    <row r="165" spans="2:8" ht="15.75" customHeight="1" x14ac:dyDescent="0.35">
      <c r="B165" s="27"/>
      <c r="E165" s="28"/>
      <c r="F165" s="28"/>
      <c r="G165" s="29"/>
      <c r="H165" s="29"/>
    </row>
    <row r="166" spans="2:8" ht="15.75" customHeight="1" x14ac:dyDescent="0.35">
      <c r="B166" s="27"/>
      <c r="E166" s="28"/>
      <c r="F166" s="28"/>
      <c r="G166" s="29"/>
      <c r="H166" s="29"/>
    </row>
    <row r="167" spans="2:8" ht="15.75" customHeight="1" x14ac:dyDescent="0.35">
      <c r="B167" s="27"/>
      <c r="E167" s="28"/>
      <c r="F167" s="28"/>
      <c r="G167" s="29"/>
      <c r="H167" s="29"/>
    </row>
    <row r="168" spans="2:8" ht="15.75" customHeight="1" x14ac:dyDescent="0.35">
      <c r="B168" s="27"/>
      <c r="E168" s="28"/>
      <c r="F168" s="28"/>
      <c r="G168" s="29"/>
      <c r="H168" s="29"/>
    </row>
    <row r="169" spans="2:8" ht="15.75" customHeight="1" x14ac:dyDescent="0.35">
      <c r="B169" s="27"/>
      <c r="E169" s="28"/>
      <c r="F169" s="28"/>
      <c r="G169" s="29"/>
      <c r="H169" s="29"/>
    </row>
    <row r="170" spans="2:8" ht="15.75" customHeight="1" x14ac:dyDescent="0.35">
      <c r="B170" s="27"/>
      <c r="E170" s="28"/>
      <c r="F170" s="28"/>
      <c r="G170" s="29"/>
      <c r="H170" s="29"/>
    </row>
    <row r="171" spans="2:8" ht="15.75" customHeight="1" x14ac:dyDescent="0.35">
      <c r="B171" s="27"/>
      <c r="E171" s="28"/>
      <c r="F171" s="28"/>
      <c r="G171" s="29"/>
      <c r="H171" s="29"/>
    </row>
    <row r="172" spans="2:8" ht="15.75" customHeight="1" x14ac:dyDescent="0.35">
      <c r="B172" s="27"/>
      <c r="E172" s="28"/>
      <c r="F172" s="28"/>
      <c r="G172" s="29"/>
      <c r="H172" s="29"/>
    </row>
    <row r="173" spans="2:8" ht="15.75" customHeight="1" x14ac:dyDescent="0.35">
      <c r="B173" s="27"/>
      <c r="E173" s="28"/>
      <c r="F173" s="28"/>
      <c r="G173" s="29"/>
      <c r="H173" s="29"/>
    </row>
    <row r="174" spans="2:8" ht="15.75" customHeight="1" x14ac:dyDescent="0.35">
      <c r="B174" s="27"/>
      <c r="E174" s="28"/>
      <c r="F174" s="28"/>
      <c r="G174" s="29"/>
      <c r="H174" s="29"/>
    </row>
    <row r="175" spans="2:8" ht="15.75" customHeight="1" x14ac:dyDescent="0.35">
      <c r="B175" s="27"/>
      <c r="E175" s="28"/>
      <c r="F175" s="28"/>
      <c r="G175" s="29"/>
      <c r="H175" s="29"/>
    </row>
    <row r="176" spans="2:8" ht="15.75" customHeight="1" x14ac:dyDescent="0.35">
      <c r="B176" s="27"/>
      <c r="E176" s="28"/>
      <c r="F176" s="28"/>
      <c r="G176" s="29"/>
      <c r="H176" s="29"/>
    </row>
    <row r="177" spans="2:8" ht="15.75" customHeight="1" x14ac:dyDescent="0.35">
      <c r="B177" s="27"/>
      <c r="E177" s="28"/>
      <c r="F177" s="28"/>
      <c r="G177" s="29"/>
      <c r="H177" s="29"/>
    </row>
    <row r="178" spans="2:8" ht="15.75" customHeight="1" x14ac:dyDescent="0.35">
      <c r="B178" s="27"/>
      <c r="E178" s="28"/>
      <c r="F178" s="28"/>
      <c r="G178" s="29"/>
      <c r="H178" s="29"/>
    </row>
    <row r="179" spans="2:8" ht="15.75" customHeight="1" x14ac:dyDescent="0.35">
      <c r="B179" s="27"/>
      <c r="E179" s="28"/>
      <c r="F179" s="28"/>
      <c r="G179" s="29"/>
      <c r="H179" s="29"/>
    </row>
    <row r="180" spans="2:8" ht="15.75" customHeight="1" x14ac:dyDescent="0.35">
      <c r="B180" s="27"/>
      <c r="E180" s="28"/>
      <c r="F180" s="28"/>
      <c r="G180" s="29"/>
      <c r="H180" s="29"/>
    </row>
    <row r="181" spans="2:8" ht="15.75" customHeight="1" x14ac:dyDescent="0.35">
      <c r="B181" s="27"/>
      <c r="E181" s="28"/>
      <c r="F181" s="28"/>
      <c r="G181" s="29"/>
      <c r="H181" s="29"/>
    </row>
    <row r="182" spans="2:8" ht="15.75" customHeight="1" x14ac:dyDescent="0.35">
      <c r="B182" s="27"/>
      <c r="E182" s="28"/>
      <c r="F182" s="28"/>
      <c r="G182" s="29"/>
      <c r="H182" s="29"/>
    </row>
    <row r="183" spans="2:8" ht="15.75" customHeight="1" x14ac:dyDescent="0.35">
      <c r="B183" s="27"/>
      <c r="E183" s="28"/>
      <c r="F183" s="28"/>
      <c r="G183" s="29"/>
      <c r="H183" s="29"/>
    </row>
    <row r="184" spans="2:8" ht="15.75" customHeight="1" x14ac:dyDescent="0.35">
      <c r="B184" s="27"/>
      <c r="E184" s="28"/>
      <c r="F184" s="28"/>
      <c r="G184" s="29"/>
      <c r="H184" s="29"/>
    </row>
    <row r="185" spans="2:8" ht="15.75" customHeight="1" x14ac:dyDescent="0.35">
      <c r="B185" s="27"/>
      <c r="E185" s="28"/>
      <c r="F185" s="28"/>
      <c r="G185" s="29"/>
      <c r="H185" s="29"/>
    </row>
    <row r="186" spans="2:8" ht="15.75" customHeight="1" x14ac:dyDescent="0.35">
      <c r="B186" s="27"/>
      <c r="E186" s="28"/>
      <c r="F186" s="28"/>
      <c r="G186" s="29"/>
      <c r="H186" s="29"/>
    </row>
    <row r="187" spans="2:8" ht="15.75" customHeight="1" x14ac:dyDescent="0.35">
      <c r="B187" s="27"/>
      <c r="E187" s="28"/>
      <c r="F187" s="28"/>
      <c r="G187" s="29"/>
      <c r="H187" s="29"/>
    </row>
    <row r="188" spans="2:8" ht="15.75" customHeight="1" x14ac:dyDescent="0.35">
      <c r="B188" s="27"/>
      <c r="E188" s="28"/>
      <c r="F188" s="28"/>
      <c r="G188" s="29"/>
      <c r="H188" s="29"/>
    </row>
    <row r="189" spans="2:8" ht="15.75" customHeight="1" x14ac:dyDescent="0.35">
      <c r="B189" s="27"/>
      <c r="E189" s="28"/>
      <c r="F189" s="28"/>
      <c r="G189" s="29"/>
      <c r="H189" s="29"/>
    </row>
    <row r="190" spans="2:8" ht="15.75" customHeight="1" x14ac:dyDescent="0.35">
      <c r="B190" s="27"/>
      <c r="E190" s="28"/>
      <c r="F190" s="28"/>
      <c r="G190" s="29"/>
      <c r="H190" s="29"/>
    </row>
    <row r="191" spans="2:8" ht="15.75" customHeight="1" x14ac:dyDescent="0.35">
      <c r="B191" s="27"/>
      <c r="E191" s="28"/>
      <c r="F191" s="28"/>
      <c r="G191" s="29"/>
      <c r="H191" s="29"/>
    </row>
    <row r="192" spans="2:8" ht="15.75" customHeight="1" x14ac:dyDescent="0.35">
      <c r="B192" s="27"/>
      <c r="E192" s="28"/>
      <c r="F192" s="28"/>
      <c r="G192" s="29"/>
      <c r="H192" s="29"/>
    </row>
    <row r="193" spans="2:8" ht="15.75" customHeight="1" x14ac:dyDescent="0.35">
      <c r="B193" s="27"/>
      <c r="E193" s="28"/>
      <c r="F193" s="28"/>
      <c r="G193" s="29"/>
      <c r="H193" s="29"/>
    </row>
    <row r="194" spans="2:8" ht="15.75" customHeight="1" x14ac:dyDescent="0.35">
      <c r="B194" s="27"/>
      <c r="E194" s="28"/>
      <c r="F194" s="28"/>
      <c r="G194" s="29"/>
      <c r="H194" s="29"/>
    </row>
    <row r="195" spans="2:8" ht="15.75" customHeight="1" x14ac:dyDescent="0.35">
      <c r="B195" s="27"/>
      <c r="E195" s="28"/>
      <c r="F195" s="28"/>
      <c r="G195" s="29"/>
      <c r="H195" s="29"/>
    </row>
    <row r="196" spans="2:8" ht="15.75" customHeight="1" x14ac:dyDescent="0.35">
      <c r="B196" s="27"/>
      <c r="E196" s="28"/>
      <c r="F196" s="28"/>
      <c r="G196" s="29"/>
      <c r="H196" s="29"/>
    </row>
    <row r="197" spans="2:8" ht="15.75" customHeight="1" x14ac:dyDescent="0.35">
      <c r="B197" s="27"/>
      <c r="E197" s="28"/>
      <c r="F197" s="28"/>
      <c r="G197" s="29"/>
      <c r="H197" s="29"/>
    </row>
    <row r="198" spans="2:8" ht="15.75" customHeight="1" x14ac:dyDescent="0.35">
      <c r="B198" s="27"/>
      <c r="E198" s="28"/>
      <c r="F198" s="28"/>
      <c r="G198" s="29"/>
      <c r="H198" s="29"/>
    </row>
    <row r="199" spans="2:8" ht="15.75" customHeight="1" x14ac:dyDescent="0.35">
      <c r="B199" s="27"/>
      <c r="E199" s="28"/>
      <c r="F199" s="28"/>
      <c r="G199" s="29"/>
      <c r="H199" s="29"/>
    </row>
    <row r="200" spans="2:8" ht="15.75" customHeight="1" x14ac:dyDescent="0.35">
      <c r="B200" s="27"/>
      <c r="E200" s="28"/>
      <c r="F200" s="28"/>
      <c r="G200" s="29"/>
      <c r="H200" s="29"/>
    </row>
    <row r="201" spans="2:8" ht="15.75" customHeight="1" x14ac:dyDescent="0.35">
      <c r="B201" s="27"/>
      <c r="E201" s="28"/>
      <c r="F201" s="28"/>
      <c r="G201" s="29"/>
      <c r="H201" s="29"/>
    </row>
    <row r="202" spans="2:8" ht="15.75" customHeight="1" x14ac:dyDescent="0.35">
      <c r="B202" s="27"/>
      <c r="E202" s="28"/>
      <c r="F202" s="28"/>
      <c r="G202" s="29"/>
      <c r="H202" s="29"/>
    </row>
    <row r="203" spans="2:8" ht="15.75" customHeight="1" x14ac:dyDescent="0.35">
      <c r="B203" s="27"/>
      <c r="E203" s="28"/>
      <c r="F203" s="28"/>
      <c r="G203" s="29"/>
      <c r="H203" s="29"/>
    </row>
    <row r="204" spans="2:8" ht="15.75" customHeight="1" x14ac:dyDescent="0.35">
      <c r="B204" s="27"/>
      <c r="E204" s="28"/>
      <c r="F204" s="28"/>
      <c r="G204" s="29"/>
      <c r="H204" s="29"/>
    </row>
    <row r="205" spans="2:8" ht="15.75" customHeight="1" x14ac:dyDescent="0.35">
      <c r="B205" s="27"/>
      <c r="E205" s="28"/>
      <c r="F205" s="28"/>
      <c r="G205" s="29"/>
      <c r="H205" s="29"/>
    </row>
    <row r="206" spans="2:8" ht="15.75" customHeight="1" x14ac:dyDescent="0.35">
      <c r="B206" s="27"/>
      <c r="E206" s="28"/>
      <c r="F206" s="28"/>
      <c r="G206" s="29"/>
      <c r="H206" s="29"/>
    </row>
    <row r="207" spans="2:8" ht="15.75" customHeight="1" x14ac:dyDescent="0.35">
      <c r="B207" s="27"/>
      <c r="E207" s="28"/>
      <c r="F207" s="28"/>
      <c r="G207" s="29"/>
      <c r="H207" s="29"/>
    </row>
    <row r="208" spans="2:8" ht="15.75" customHeight="1" x14ac:dyDescent="0.35">
      <c r="B208" s="27"/>
      <c r="E208" s="28"/>
      <c r="F208" s="28"/>
      <c r="G208" s="29"/>
      <c r="H208" s="29"/>
    </row>
    <row r="209" spans="2:8" ht="15.75" customHeight="1" x14ac:dyDescent="0.35">
      <c r="B209" s="27"/>
      <c r="E209" s="28"/>
      <c r="F209" s="28"/>
      <c r="G209" s="29"/>
      <c r="H209" s="29"/>
    </row>
    <row r="210" spans="2:8" ht="15.75" customHeight="1" x14ac:dyDescent="0.35">
      <c r="B210" s="27"/>
      <c r="E210" s="28"/>
      <c r="F210" s="28"/>
      <c r="G210" s="29"/>
      <c r="H210" s="29"/>
    </row>
    <row r="211" spans="2:8" ht="15.75" customHeight="1" x14ac:dyDescent="0.35">
      <c r="B211" s="27"/>
      <c r="E211" s="28"/>
      <c r="F211" s="28"/>
      <c r="G211" s="29"/>
      <c r="H211" s="29"/>
    </row>
    <row r="212" spans="2:8" ht="15.75" customHeight="1" x14ac:dyDescent="0.35">
      <c r="B212" s="27"/>
      <c r="E212" s="28"/>
      <c r="F212" s="28"/>
      <c r="G212" s="29"/>
      <c r="H212" s="29"/>
    </row>
    <row r="213" spans="2:8" ht="15.75" customHeight="1" x14ac:dyDescent="0.35">
      <c r="B213" s="27"/>
      <c r="E213" s="28"/>
      <c r="F213" s="28"/>
      <c r="G213" s="29"/>
      <c r="H213" s="29"/>
    </row>
    <row r="214" spans="2:8" ht="15.75" customHeight="1" x14ac:dyDescent="0.35">
      <c r="B214" s="27"/>
      <c r="E214" s="28"/>
      <c r="F214" s="28"/>
      <c r="G214" s="29"/>
      <c r="H214" s="29"/>
    </row>
    <row r="215" spans="2:8" ht="15.75" customHeight="1" x14ac:dyDescent="0.35">
      <c r="B215" s="27"/>
      <c r="E215" s="28"/>
      <c r="F215" s="28"/>
      <c r="G215" s="29"/>
      <c r="H215" s="29"/>
    </row>
    <row r="216" spans="2:8" ht="15.75" customHeight="1" x14ac:dyDescent="0.35">
      <c r="B216" s="27"/>
      <c r="E216" s="28"/>
      <c r="F216" s="28"/>
      <c r="G216" s="29"/>
      <c r="H216" s="29"/>
    </row>
    <row r="217" spans="2:8" ht="15.75" customHeight="1" x14ac:dyDescent="0.35">
      <c r="B217" s="27"/>
      <c r="E217" s="28"/>
      <c r="F217" s="28"/>
      <c r="G217" s="29"/>
      <c r="H217" s="29"/>
    </row>
    <row r="218" spans="2:8" ht="15.75" customHeight="1" x14ac:dyDescent="0.35">
      <c r="B218" s="27"/>
      <c r="E218" s="28"/>
      <c r="F218" s="28"/>
      <c r="G218" s="29"/>
      <c r="H218" s="29"/>
    </row>
    <row r="219" spans="2:8" ht="15.75" customHeight="1" x14ac:dyDescent="0.35">
      <c r="B219" s="27"/>
      <c r="E219" s="28"/>
      <c r="F219" s="28"/>
      <c r="G219" s="29"/>
      <c r="H219" s="29"/>
    </row>
    <row r="220" spans="2:8" ht="15.75" customHeight="1" x14ac:dyDescent="0.35">
      <c r="B220" s="27"/>
      <c r="E220" s="28"/>
      <c r="F220" s="28"/>
      <c r="G220" s="29"/>
      <c r="H220" s="29"/>
    </row>
    <row r="221" spans="2:8" ht="15.75" customHeight="1" x14ac:dyDescent="0.35">
      <c r="B221" s="27"/>
      <c r="E221" s="28"/>
      <c r="F221" s="28"/>
      <c r="G221" s="29"/>
      <c r="H221" s="29"/>
    </row>
    <row r="222" spans="2:8" ht="15.75" customHeight="1" x14ac:dyDescent="0.35">
      <c r="B222" s="27"/>
      <c r="E222" s="28"/>
      <c r="F222" s="28"/>
      <c r="G222" s="29"/>
      <c r="H222" s="29"/>
    </row>
    <row r="223" spans="2:8" ht="15.75" customHeight="1" x14ac:dyDescent="0.35">
      <c r="B223" s="27"/>
      <c r="E223" s="28"/>
      <c r="F223" s="28"/>
      <c r="G223" s="29"/>
      <c r="H223" s="29"/>
    </row>
    <row r="224" spans="2:8" ht="15.75" customHeight="1" x14ac:dyDescent="0.35">
      <c r="B224" s="27"/>
      <c r="E224" s="28"/>
      <c r="F224" s="28"/>
      <c r="G224" s="29"/>
      <c r="H224" s="29"/>
    </row>
    <row r="225" spans="2:8" ht="15.75" customHeight="1" x14ac:dyDescent="0.35">
      <c r="B225" s="27"/>
      <c r="E225" s="28"/>
      <c r="F225" s="28"/>
      <c r="G225" s="29"/>
      <c r="H225" s="29"/>
    </row>
    <row r="226" spans="2:8" ht="15.75" customHeight="1" x14ac:dyDescent="0.35">
      <c r="B226" s="27"/>
      <c r="E226" s="28"/>
      <c r="F226" s="28"/>
      <c r="G226" s="29"/>
      <c r="H226" s="29"/>
    </row>
    <row r="227" spans="2:8" ht="15.75" customHeight="1" x14ac:dyDescent="0.35">
      <c r="B227" s="27"/>
      <c r="E227" s="28"/>
      <c r="F227" s="28"/>
      <c r="G227" s="29"/>
      <c r="H227" s="29"/>
    </row>
    <row r="228" spans="2:8" ht="15.75" customHeight="1" x14ac:dyDescent="0.35">
      <c r="B228" s="27"/>
      <c r="E228" s="28"/>
      <c r="F228" s="28"/>
      <c r="G228" s="29"/>
      <c r="H228" s="29"/>
    </row>
    <row r="229" spans="2:8" ht="15.75" customHeight="1" x14ac:dyDescent="0.35">
      <c r="B229" s="27"/>
      <c r="E229" s="28"/>
      <c r="F229" s="28"/>
      <c r="G229" s="29"/>
      <c r="H229" s="29"/>
    </row>
    <row r="230" spans="2:8" ht="15.75" customHeight="1" x14ac:dyDescent="0.35">
      <c r="B230" s="27"/>
      <c r="E230" s="28"/>
      <c r="F230" s="28"/>
      <c r="G230" s="29"/>
      <c r="H230" s="29"/>
    </row>
    <row r="231" spans="2:8" ht="15.75" customHeight="1" x14ac:dyDescent="0.35">
      <c r="B231" s="27"/>
      <c r="E231" s="28"/>
      <c r="F231" s="28"/>
      <c r="G231" s="29"/>
      <c r="H231" s="29"/>
    </row>
    <row r="232" spans="2:8" ht="15.75" customHeight="1" x14ac:dyDescent="0.35">
      <c r="B232" s="27"/>
      <c r="E232" s="28"/>
      <c r="F232" s="28"/>
      <c r="G232" s="29"/>
      <c r="H232" s="29"/>
    </row>
    <row r="233" spans="2:8" ht="15.75" customHeight="1" x14ac:dyDescent="0.35">
      <c r="B233" s="27"/>
      <c r="E233" s="28"/>
      <c r="F233" s="28"/>
      <c r="G233" s="29"/>
      <c r="H233" s="29"/>
    </row>
    <row r="234" spans="2:8" ht="15.75" customHeight="1" x14ac:dyDescent="0.35">
      <c r="B234" s="27"/>
      <c r="E234" s="28"/>
      <c r="F234" s="28"/>
      <c r="G234" s="29"/>
      <c r="H234" s="29"/>
    </row>
    <row r="235" spans="2:8" ht="15.75" customHeight="1" x14ac:dyDescent="0.35">
      <c r="B235" s="27"/>
      <c r="E235" s="28"/>
      <c r="F235" s="28"/>
      <c r="G235" s="29"/>
      <c r="H235" s="29"/>
    </row>
    <row r="236" spans="2:8" ht="15.75" customHeight="1" x14ac:dyDescent="0.35">
      <c r="B236" s="27"/>
      <c r="E236" s="28"/>
      <c r="F236" s="28"/>
      <c r="G236" s="29"/>
      <c r="H236" s="29"/>
    </row>
    <row r="237" spans="2:8" ht="15.75" customHeight="1" x14ac:dyDescent="0.35">
      <c r="B237" s="27"/>
      <c r="E237" s="28"/>
      <c r="F237" s="28"/>
      <c r="G237" s="29"/>
      <c r="H237" s="29"/>
    </row>
    <row r="238" spans="2:8" ht="15.75" customHeight="1" x14ac:dyDescent="0.35">
      <c r="B238" s="27"/>
      <c r="E238" s="28"/>
      <c r="F238" s="28"/>
      <c r="G238" s="29"/>
      <c r="H238" s="29"/>
    </row>
    <row r="239" spans="2:8" ht="15.75" customHeight="1" x14ac:dyDescent="0.35">
      <c r="B239" s="27"/>
      <c r="E239" s="28"/>
      <c r="F239" s="28"/>
      <c r="G239" s="29"/>
      <c r="H239" s="29"/>
    </row>
    <row r="240" spans="2:8" ht="15.75" customHeight="1" x14ac:dyDescent="0.35">
      <c r="B240" s="27"/>
      <c r="E240" s="28"/>
      <c r="F240" s="28"/>
      <c r="G240" s="29"/>
      <c r="H240" s="29"/>
    </row>
    <row r="241" spans="2:8" ht="15.75" customHeight="1" x14ac:dyDescent="0.35">
      <c r="B241" s="27"/>
      <c r="E241" s="28"/>
      <c r="F241" s="28"/>
      <c r="G241" s="29"/>
      <c r="H241" s="29"/>
    </row>
    <row r="242" spans="2:8" ht="15.75" customHeight="1" x14ac:dyDescent="0.35">
      <c r="B242" s="27"/>
      <c r="E242" s="28"/>
      <c r="F242" s="28"/>
      <c r="G242" s="29"/>
      <c r="H242" s="29"/>
    </row>
    <row r="243" spans="2:8" ht="15.75" customHeight="1" x14ac:dyDescent="0.35">
      <c r="B243" s="27"/>
      <c r="E243" s="28"/>
      <c r="F243" s="28"/>
      <c r="G243" s="29"/>
      <c r="H243" s="29"/>
    </row>
    <row r="244" spans="2:8" ht="15.75" customHeight="1" x14ac:dyDescent="0.35">
      <c r="B244" s="27"/>
      <c r="E244" s="28"/>
      <c r="F244" s="28"/>
      <c r="G244" s="29"/>
      <c r="H244" s="29"/>
    </row>
    <row r="245" spans="2:8" ht="15.75" customHeight="1" x14ac:dyDescent="0.35">
      <c r="B245" s="27"/>
      <c r="E245" s="28"/>
      <c r="F245" s="28"/>
      <c r="G245" s="29"/>
      <c r="H245" s="29"/>
    </row>
    <row r="246" spans="2:8" ht="15.75" customHeight="1" x14ac:dyDescent="0.35">
      <c r="B246" s="27"/>
      <c r="E246" s="28"/>
      <c r="F246" s="28"/>
      <c r="G246" s="29"/>
      <c r="H246" s="29"/>
    </row>
    <row r="247" spans="2:8" ht="15.75" customHeight="1" x14ac:dyDescent="0.35">
      <c r="B247" s="27"/>
      <c r="E247" s="28"/>
      <c r="F247" s="28"/>
      <c r="G247" s="29"/>
      <c r="H247" s="29"/>
    </row>
    <row r="248" spans="2:8" ht="15.75" customHeight="1" x14ac:dyDescent="0.35">
      <c r="B248" s="27"/>
      <c r="E248" s="28"/>
      <c r="F248" s="28"/>
      <c r="G248" s="29"/>
      <c r="H248" s="29"/>
    </row>
    <row r="249" spans="2:8" ht="15.75" customHeight="1" x14ac:dyDescent="0.35">
      <c r="B249" s="27"/>
      <c r="E249" s="28"/>
      <c r="F249" s="28"/>
      <c r="G249" s="29"/>
      <c r="H249" s="29"/>
    </row>
    <row r="250" spans="2:8" ht="15.75" customHeight="1" x14ac:dyDescent="0.35">
      <c r="B250" s="27"/>
      <c r="E250" s="28"/>
      <c r="F250" s="28"/>
      <c r="G250" s="29"/>
      <c r="H250" s="29"/>
    </row>
    <row r="251" spans="2:8" ht="15.75" customHeight="1" x14ac:dyDescent="0.35">
      <c r="B251" s="27"/>
      <c r="E251" s="28"/>
      <c r="F251" s="28"/>
      <c r="G251" s="29"/>
      <c r="H251" s="29"/>
    </row>
    <row r="252" spans="2:8" ht="15.75" customHeight="1" x14ac:dyDescent="0.35">
      <c r="B252" s="27"/>
      <c r="E252" s="28"/>
      <c r="F252" s="28"/>
      <c r="G252" s="29"/>
      <c r="H252" s="29"/>
    </row>
    <row r="253" spans="2:8" ht="15.75" customHeight="1" x14ac:dyDescent="0.35">
      <c r="B253" s="27"/>
      <c r="E253" s="28"/>
      <c r="F253" s="28"/>
      <c r="G253" s="29"/>
      <c r="H253" s="29"/>
    </row>
    <row r="254" spans="2:8" ht="15.75" customHeight="1" x14ac:dyDescent="0.35">
      <c r="B254" s="27"/>
      <c r="E254" s="28"/>
      <c r="F254" s="28"/>
      <c r="G254" s="29"/>
      <c r="H254" s="29"/>
    </row>
    <row r="255" spans="2:8" ht="15.75" customHeight="1" x14ac:dyDescent="0.35">
      <c r="B255" s="27"/>
      <c r="E255" s="28"/>
      <c r="F255" s="28"/>
      <c r="G255" s="29"/>
      <c r="H255" s="29"/>
    </row>
    <row r="256" spans="2:8" ht="15.75" customHeight="1" x14ac:dyDescent="0.35">
      <c r="B256" s="27"/>
      <c r="E256" s="28"/>
      <c r="F256" s="28"/>
      <c r="G256" s="29"/>
      <c r="H256" s="29"/>
    </row>
    <row r="257" spans="2:8" ht="15.75" customHeight="1" x14ac:dyDescent="0.35">
      <c r="B257" s="27"/>
      <c r="E257" s="28"/>
      <c r="F257" s="28"/>
      <c r="G257" s="29"/>
      <c r="H257" s="29"/>
    </row>
    <row r="258" spans="2:8" ht="15.75" customHeight="1" x14ac:dyDescent="0.35">
      <c r="B258" s="27"/>
      <c r="E258" s="28"/>
      <c r="F258" s="28"/>
      <c r="G258" s="29"/>
      <c r="H258" s="29"/>
    </row>
    <row r="259" spans="2:8" ht="15.75" customHeight="1" x14ac:dyDescent="0.35">
      <c r="B259" s="27"/>
      <c r="E259" s="28"/>
      <c r="F259" s="28"/>
      <c r="G259" s="29"/>
      <c r="H259" s="29"/>
    </row>
    <row r="260" spans="2:8" ht="15.75" customHeight="1" x14ac:dyDescent="0.35">
      <c r="B260" s="27"/>
      <c r="E260" s="28"/>
      <c r="F260" s="28"/>
      <c r="G260" s="29"/>
      <c r="H260" s="29"/>
    </row>
    <row r="261" spans="2:8" ht="15.75" customHeight="1" x14ac:dyDescent="0.35">
      <c r="B261" s="27"/>
      <c r="E261" s="28"/>
      <c r="F261" s="28"/>
      <c r="G261" s="29"/>
      <c r="H261" s="29"/>
    </row>
    <row r="262" spans="2:8" ht="15.75" customHeight="1" x14ac:dyDescent="0.35">
      <c r="B262" s="27"/>
      <c r="E262" s="28"/>
      <c r="F262" s="28"/>
      <c r="G262" s="29"/>
      <c r="H262" s="29"/>
    </row>
    <row r="263" spans="2:8" ht="15.75" customHeight="1" x14ac:dyDescent="0.35">
      <c r="B263" s="27"/>
      <c r="E263" s="28"/>
      <c r="F263" s="28"/>
      <c r="G263" s="29"/>
      <c r="H263" s="29"/>
    </row>
    <row r="264" spans="2:8" ht="15.75" customHeight="1" x14ac:dyDescent="0.35">
      <c r="B264" s="27"/>
      <c r="E264" s="28"/>
      <c r="F264" s="28"/>
      <c r="G264" s="29"/>
      <c r="H264" s="29"/>
    </row>
    <row r="265" spans="2:8" ht="15.75" customHeight="1" x14ac:dyDescent="0.35">
      <c r="B265" s="27"/>
      <c r="E265" s="28"/>
      <c r="F265" s="28"/>
      <c r="G265" s="29"/>
      <c r="H265" s="29"/>
    </row>
    <row r="266" spans="2:8" ht="15.75" customHeight="1" x14ac:dyDescent="0.35">
      <c r="B266" s="27"/>
      <c r="E266" s="28"/>
      <c r="F266" s="28"/>
      <c r="G266" s="29"/>
      <c r="H266" s="29"/>
    </row>
    <row r="267" spans="2:8" ht="15.75" customHeight="1" x14ac:dyDescent="0.35">
      <c r="B267" s="27"/>
      <c r="E267" s="28"/>
      <c r="F267" s="28"/>
      <c r="G267" s="29"/>
      <c r="H267" s="29"/>
    </row>
    <row r="268" spans="2:8" ht="15.75" customHeight="1" x14ac:dyDescent="0.35">
      <c r="B268" s="27"/>
      <c r="E268" s="28"/>
      <c r="F268" s="28"/>
      <c r="G268" s="29"/>
      <c r="H268" s="29"/>
    </row>
    <row r="269" spans="2:8" ht="15.75" customHeight="1" x14ac:dyDescent="0.35">
      <c r="B269" s="27"/>
      <c r="E269" s="28"/>
      <c r="F269" s="28"/>
      <c r="G269" s="29"/>
      <c r="H269" s="29"/>
    </row>
    <row r="270" spans="2:8" ht="15.75" customHeight="1" x14ac:dyDescent="0.35">
      <c r="B270" s="27"/>
      <c r="E270" s="28"/>
      <c r="F270" s="28"/>
      <c r="G270" s="29"/>
      <c r="H270" s="29"/>
    </row>
    <row r="271" spans="2:8" ht="15.75" customHeight="1" x14ac:dyDescent="0.35">
      <c r="B271" s="27"/>
      <c r="E271" s="28"/>
      <c r="F271" s="28"/>
      <c r="G271" s="29"/>
      <c r="H271" s="29"/>
    </row>
    <row r="272" spans="2:8" ht="15.75" customHeight="1" x14ac:dyDescent="0.35">
      <c r="B272" s="27"/>
      <c r="E272" s="28"/>
      <c r="F272" s="28"/>
      <c r="G272" s="29"/>
      <c r="H272" s="29"/>
    </row>
    <row r="273" spans="2:8" ht="15.75" customHeight="1" x14ac:dyDescent="0.35">
      <c r="B273" s="27"/>
      <c r="E273" s="28"/>
      <c r="F273" s="28"/>
      <c r="G273" s="29"/>
      <c r="H273" s="29"/>
    </row>
    <row r="274" spans="2:8" ht="15.75" customHeight="1" x14ac:dyDescent="0.35">
      <c r="B274" s="27"/>
      <c r="E274" s="28"/>
      <c r="F274" s="28"/>
      <c r="G274" s="29"/>
      <c r="H274" s="29"/>
    </row>
    <row r="275" spans="2:8" ht="15.75" customHeight="1" x14ac:dyDescent="0.35">
      <c r="B275" s="27"/>
      <c r="E275" s="28"/>
      <c r="F275" s="28"/>
      <c r="G275" s="29"/>
      <c r="H275" s="29"/>
    </row>
    <row r="276" spans="2:8" ht="15.75" customHeight="1" x14ac:dyDescent="0.35">
      <c r="B276" s="27"/>
      <c r="E276" s="28"/>
      <c r="F276" s="28"/>
      <c r="G276" s="29"/>
      <c r="H276" s="29"/>
    </row>
    <row r="277" spans="2:8" ht="15.75" customHeight="1" x14ac:dyDescent="0.35">
      <c r="B277" s="27"/>
      <c r="E277" s="28"/>
      <c r="F277" s="28"/>
      <c r="G277" s="29"/>
      <c r="H277" s="29"/>
    </row>
    <row r="278" spans="2:8" ht="15.75" customHeight="1" x14ac:dyDescent="0.35">
      <c r="B278" s="27"/>
      <c r="E278" s="28"/>
      <c r="F278" s="28"/>
      <c r="G278" s="29"/>
      <c r="H278" s="29"/>
    </row>
    <row r="279" spans="2:8" ht="15.75" customHeight="1" x14ac:dyDescent="0.35">
      <c r="B279" s="27"/>
      <c r="E279" s="28"/>
      <c r="F279" s="28"/>
      <c r="G279" s="29"/>
      <c r="H279" s="29"/>
    </row>
    <row r="280" spans="2:8" ht="15.75" customHeight="1" x14ac:dyDescent="0.35">
      <c r="B280" s="27"/>
      <c r="E280" s="28"/>
      <c r="F280" s="28"/>
      <c r="G280" s="29"/>
      <c r="H280" s="29"/>
    </row>
    <row r="281" spans="2:8" ht="15.75" customHeight="1" x14ac:dyDescent="0.35">
      <c r="B281" s="27"/>
      <c r="E281" s="28"/>
      <c r="F281" s="28"/>
      <c r="G281" s="29"/>
      <c r="H281" s="29"/>
    </row>
    <row r="282" spans="2:8" ht="15.75" customHeight="1" x14ac:dyDescent="0.35">
      <c r="B282" s="27"/>
      <c r="E282" s="28"/>
      <c r="F282" s="28"/>
      <c r="G282" s="29"/>
      <c r="H282" s="29"/>
    </row>
    <row r="283" spans="2:8" ht="15.75" customHeight="1" x14ac:dyDescent="0.35">
      <c r="B283" s="27"/>
      <c r="E283" s="28"/>
      <c r="F283" s="28"/>
      <c r="G283" s="29"/>
      <c r="H283" s="29"/>
    </row>
    <row r="284" spans="2:8" ht="15.75" customHeight="1" x14ac:dyDescent="0.35">
      <c r="B284" s="27"/>
      <c r="E284" s="28"/>
      <c r="F284" s="28"/>
      <c r="G284" s="29"/>
      <c r="H284" s="29"/>
    </row>
    <row r="285" spans="2:8" ht="15.75" customHeight="1" x14ac:dyDescent="0.35">
      <c r="B285" s="27"/>
      <c r="E285" s="28"/>
      <c r="F285" s="28"/>
      <c r="G285" s="29"/>
      <c r="H285" s="29"/>
    </row>
    <row r="286" spans="2:8" ht="15.75" customHeight="1" x14ac:dyDescent="0.35">
      <c r="B286" s="27"/>
      <c r="E286" s="28"/>
      <c r="F286" s="28"/>
      <c r="G286" s="29"/>
      <c r="H286" s="29"/>
    </row>
    <row r="287" spans="2:8" ht="15.75" customHeight="1" x14ac:dyDescent="0.35">
      <c r="B287" s="27"/>
      <c r="E287" s="28"/>
      <c r="F287" s="28"/>
      <c r="G287" s="29"/>
      <c r="H287" s="29"/>
    </row>
    <row r="288" spans="2:8" ht="15.75" customHeight="1" x14ac:dyDescent="0.35">
      <c r="B288" s="27"/>
      <c r="E288" s="28"/>
      <c r="F288" s="28"/>
      <c r="G288" s="29"/>
      <c r="H288" s="29"/>
    </row>
    <row r="289" spans="2:8" ht="15.75" customHeight="1" x14ac:dyDescent="0.35">
      <c r="B289" s="27"/>
      <c r="E289" s="28"/>
      <c r="F289" s="28"/>
      <c r="G289" s="29"/>
      <c r="H289" s="29"/>
    </row>
    <row r="290" spans="2:8" ht="15.75" customHeight="1" x14ac:dyDescent="0.35">
      <c r="B290" s="27"/>
      <c r="E290" s="28"/>
      <c r="F290" s="28"/>
      <c r="G290" s="29"/>
      <c r="H290" s="29"/>
    </row>
    <row r="291" spans="2:8" ht="15.75" customHeight="1" x14ac:dyDescent="0.35">
      <c r="B291" s="27"/>
      <c r="E291" s="28"/>
      <c r="F291" s="28"/>
      <c r="G291" s="29"/>
      <c r="H291" s="29"/>
    </row>
    <row r="292" spans="2:8" ht="15.75" customHeight="1" x14ac:dyDescent="0.35">
      <c r="B292" s="27"/>
      <c r="E292" s="28"/>
      <c r="F292" s="28"/>
      <c r="G292" s="29"/>
      <c r="H292" s="29"/>
    </row>
    <row r="293" spans="2:8" ht="15.75" customHeight="1" x14ac:dyDescent="0.35">
      <c r="B293" s="27"/>
      <c r="E293" s="28"/>
      <c r="F293" s="28"/>
      <c r="G293" s="29"/>
      <c r="H293" s="29"/>
    </row>
    <row r="294" spans="2:8" ht="15.75" customHeight="1" x14ac:dyDescent="0.35">
      <c r="B294" s="27"/>
      <c r="E294" s="28"/>
      <c r="F294" s="28"/>
      <c r="G294" s="29"/>
      <c r="H294" s="29"/>
    </row>
    <row r="295" spans="2:8" ht="15.75" customHeight="1" x14ac:dyDescent="0.35">
      <c r="B295" s="27"/>
      <c r="E295" s="28"/>
      <c r="F295" s="28"/>
      <c r="G295" s="29"/>
      <c r="H295" s="29"/>
    </row>
    <row r="296" spans="2:8" ht="15.75" customHeight="1" x14ac:dyDescent="0.35">
      <c r="B296" s="27"/>
      <c r="E296" s="28"/>
      <c r="F296" s="28"/>
      <c r="G296" s="29"/>
      <c r="H296" s="29"/>
    </row>
    <row r="297" spans="2:8" ht="15.75" customHeight="1" x14ac:dyDescent="0.35">
      <c r="B297" s="27"/>
      <c r="E297" s="28"/>
      <c r="F297" s="28"/>
      <c r="G297" s="29"/>
      <c r="H297" s="29"/>
    </row>
    <row r="298" spans="2:8" ht="15.75" customHeight="1" x14ac:dyDescent="0.35">
      <c r="B298" s="27"/>
      <c r="E298" s="28"/>
      <c r="F298" s="28"/>
      <c r="G298" s="29"/>
      <c r="H298" s="29"/>
    </row>
    <row r="299" spans="2:8" ht="15.75" customHeight="1" x14ac:dyDescent="0.35">
      <c r="B299" s="27"/>
      <c r="E299" s="28"/>
      <c r="F299" s="28"/>
      <c r="G299" s="29"/>
      <c r="H299" s="29"/>
    </row>
    <row r="300" spans="2:8" ht="15.75" customHeight="1" x14ac:dyDescent="0.35">
      <c r="B300" s="27"/>
      <c r="E300" s="28"/>
      <c r="F300" s="28"/>
      <c r="G300" s="29"/>
      <c r="H300" s="29"/>
    </row>
    <row r="301" spans="2:8" ht="15.75" customHeight="1" x14ac:dyDescent="0.35">
      <c r="B301" s="27"/>
      <c r="E301" s="28"/>
      <c r="F301" s="28"/>
      <c r="G301" s="29"/>
      <c r="H301" s="29"/>
    </row>
    <row r="302" spans="2:8" ht="15.75" customHeight="1" x14ac:dyDescent="0.35">
      <c r="B302" s="27"/>
      <c r="E302" s="28"/>
      <c r="F302" s="28"/>
      <c r="G302" s="29"/>
      <c r="H302" s="29"/>
    </row>
    <row r="303" spans="2:8" ht="15.75" customHeight="1" x14ac:dyDescent="0.35">
      <c r="B303" s="27"/>
      <c r="E303" s="28"/>
      <c r="F303" s="28"/>
      <c r="G303" s="29"/>
      <c r="H303" s="29"/>
    </row>
    <row r="304" spans="2:8" ht="15.75" customHeight="1" x14ac:dyDescent="0.35">
      <c r="B304" s="27"/>
      <c r="E304" s="28"/>
      <c r="F304" s="28"/>
      <c r="G304" s="29"/>
      <c r="H304" s="29"/>
    </row>
    <row r="305" spans="2:8" ht="15.75" customHeight="1" x14ac:dyDescent="0.35">
      <c r="B305" s="27"/>
      <c r="E305" s="28"/>
      <c r="F305" s="28"/>
      <c r="G305" s="29"/>
      <c r="H305" s="29"/>
    </row>
    <row r="306" spans="2:8" ht="15.75" customHeight="1" x14ac:dyDescent="0.35">
      <c r="B306" s="27"/>
      <c r="E306" s="28"/>
      <c r="F306" s="28"/>
      <c r="G306" s="29"/>
      <c r="H306" s="29"/>
    </row>
    <row r="307" spans="2:8" ht="15.75" customHeight="1" x14ac:dyDescent="0.35">
      <c r="B307" s="27"/>
      <c r="E307" s="28"/>
      <c r="F307" s="28"/>
      <c r="G307" s="29"/>
      <c r="H307" s="29"/>
    </row>
    <row r="308" spans="2:8" ht="15.75" customHeight="1" x14ac:dyDescent="0.35">
      <c r="B308" s="27"/>
      <c r="E308" s="28"/>
      <c r="F308" s="28"/>
      <c r="G308" s="29"/>
      <c r="H308" s="29"/>
    </row>
    <row r="309" spans="2:8" ht="15.75" customHeight="1" x14ac:dyDescent="0.35">
      <c r="B309" s="27"/>
      <c r="E309" s="28"/>
      <c r="F309" s="28"/>
      <c r="G309" s="29"/>
      <c r="H309" s="29"/>
    </row>
    <row r="310" spans="2:8" ht="15.75" customHeight="1" x14ac:dyDescent="0.35">
      <c r="B310" s="27"/>
      <c r="E310" s="28"/>
      <c r="F310" s="28"/>
      <c r="G310" s="29"/>
      <c r="H310" s="29"/>
    </row>
    <row r="311" spans="2:8" ht="15.75" customHeight="1" x14ac:dyDescent="0.35">
      <c r="B311" s="27"/>
      <c r="E311" s="28"/>
      <c r="F311" s="28"/>
      <c r="G311" s="29"/>
      <c r="H311" s="29"/>
    </row>
    <row r="312" spans="2:8" ht="15.75" customHeight="1" x14ac:dyDescent="0.35">
      <c r="B312" s="27"/>
      <c r="E312" s="28"/>
      <c r="F312" s="28"/>
      <c r="G312" s="29"/>
      <c r="H312" s="29"/>
    </row>
    <row r="313" spans="2:8" ht="15.75" customHeight="1" x14ac:dyDescent="0.35">
      <c r="B313" s="27"/>
      <c r="E313" s="28"/>
      <c r="F313" s="28"/>
      <c r="G313" s="29"/>
      <c r="H313" s="29"/>
    </row>
    <row r="314" spans="2:8" ht="15.75" customHeight="1" x14ac:dyDescent="0.35">
      <c r="B314" s="27"/>
      <c r="E314" s="28"/>
      <c r="F314" s="28"/>
      <c r="G314" s="29"/>
      <c r="H314" s="29"/>
    </row>
    <row r="315" spans="2:8" ht="15.75" customHeight="1" x14ac:dyDescent="0.35">
      <c r="B315" s="27"/>
      <c r="E315" s="28"/>
      <c r="F315" s="28"/>
      <c r="G315" s="29"/>
      <c r="H315" s="29"/>
    </row>
    <row r="316" spans="2:8" ht="15.75" customHeight="1" x14ac:dyDescent="0.35">
      <c r="B316" s="27"/>
      <c r="E316" s="28"/>
      <c r="F316" s="28"/>
      <c r="G316" s="29"/>
      <c r="H316" s="29"/>
    </row>
    <row r="317" spans="2:8" ht="15.75" customHeight="1" x14ac:dyDescent="0.35">
      <c r="B317" s="27"/>
      <c r="E317" s="28"/>
      <c r="F317" s="28"/>
      <c r="G317" s="29"/>
      <c r="H317" s="29"/>
    </row>
    <row r="318" spans="2:8" ht="15.75" customHeight="1" x14ac:dyDescent="0.35">
      <c r="B318" s="27"/>
      <c r="E318" s="28"/>
      <c r="F318" s="28"/>
      <c r="G318" s="29"/>
      <c r="H318" s="29"/>
    </row>
    <row r="319" spans="2:8" ht="15.75" customHeight="1" x14ac:dyDescent="0.35">
      <c r="B319" s="27"/>
      <c r="E319" s="28"/>
      <c r="F319" s="28"/>
      <c r="G319" s="29"/>
      <c r="H319" s="29"/>
    </row>
    <row r="320" spans="2:8" ht="15.75" customHeight="1" x14ac:dyDescent="0.35">
      <c r="B320" s="27"/>
      <c r="E320" s="28"/>
      <c r="F320" s="28"/>
      <c r="G320" s="29"/>
      <c r="H320" s="29"/>
    </row>
    <row r="321" spans="2:8" ht="15.75" customHeight="1" x14ac:dyDescent="0.35">
      <c r="B321" s="27"/>
      <c r="E321" s="28"/>
      <c r="F321" s="28"/>
      <c r="G321" s="29"/>
      <c r="H321" s="29"/>
    </row>
    <row r="322" spans="2:8" ht="15.75" customHeight="1" x14ac:dyDescent="0.35">
      <c r="B322" s="27"/>
      <c r="E322" s="28"/>
      <c r="F322" s="28"/>
      <c r="G322" s="29"/>
      <c r="H322" s="29"/>
    </row>
    <row r="323" spans="2:8" ht="15.75" customHeight="1" x14ac:dyDescent="0.35">
      <c r="B323" s="27"/>
      <c r="E323" s="28"/>
      <c r="F323" s="28"/>
      <c r="G323" s="29"/>
      <c r="H323" s="29"/>
    </row>
    <row r="324" spans="2:8" ht="15.75" customHeight="1" x14ac:dyDescent="0.35">
      <c r="B324" s="27"/>
      <c r="E324" s="28"/>
      <c r="F324" s="28"/>
      <c r="G324" s="29"/>
      <c r="H324" s="29"/>
    </row>
    <row r="325" spans="2:8" ht="15.75" customHeight="1" x14ac:dyDescent="0.35">
      <c r="B325" s="27"/>
      <c r="E325" s="28"/>
      <c r="F325" s="28"/>
      <c r="G325" s="29"/>
      <c r="H325" s="29"/>
    </row>
    <row r="326" spans="2:8" ht="15.75" customHeight="1" x14ac:dyDescent="0.35">
      <c r="B326" s="27"/>
      <c r="E326" s="28"/>
      <c r="F326" s="28"/>
      <c r="G326" s="29"/>
      <c r="H326" s="29"/>
    </row>
    <row r="327" spans="2:8" ht="15.75" customHeight="1" x14ac:dyDescent="0.35">
      <c r="B327" s="27"/>
      <c r="E327" s="28"/>
      <c r="F327" s="28"/>
      <c r="G327" s="29"/>
      <c r="H327" s="29"/>
    </row>
    <row r="328" spans="2:8" ht="15.75" customHeight="1" x14ac:dyDescent="0.35">
      <c r="B328" s="27"/>
      <c r="E328" s="28"/>
      <c r="F328" s="28"/>
      <c r="G328" s="29"/>
      <c r="H328" s="29"/>
    </row>
    <row r="329" spans="2:8" ht="15.75" customHeight="1" x14ac:dyDescent="0.35">
      <c r="B329" s="27"/>
      <c r="E329" s="28"/>
      <c r="F329" s="28"/>
      <c r="G329" s="29"/>
      <c r="H329" s="29"/>
    </row>
    <row r="330" spans="2:8" ht="15.75" customHeight="1" x14ac:dyDescent="0.35">
      <c r="B330" s="27"/>
      <c r="E330" s="28"/>
      <c r="F330" s="28"/>
      <c r="G330" s="29"/>
      <c r="H330" s="29"/>
    </row>
    <row r="331" spans="2:8" ht="15.75" customHeight="1" x14ac:dyDescent="0.35">
      <c r="B331" s="27"/>
      <c r="E331" s="28"/>
      <c r="F331" s="28"/>
      <c r="G331" s="29"/>
      <c r="H331" s="29"/>
    </row>
    <row r="332" spans="2:8" ht="15.75" customHeight="1" x14ac:dyDescent="0.35">
      <c r="B332" s="27"/>
      <c r="E332" s="28"/>
      <c r="F332" s="28"/>
      <c r="G332" s="29"/>
      <c r="H332" s="29"/>
    </row>
    <row r="333" spans="2:8" ht="15.75" customHeight="1" x14ac:dyDescent="0.35">
      <c r="B333" s="27"/>
      <c r="E333" s="28"/>
      <c r="F333" s="28"/>
      <c r="G333" s="29"/>
      <c r="H333" s="29"/>
    </row>
    <row r="334" spans="2:8" ht="15.75" customHeight="1" x14ac:dyDescent="0.35">
      <c r="B334" s="27"/>
      <c r="E334" s="28"/>
      <c r="F334" s="28"/>
      <c r="G334" s="29"/>
      <c r="H334" s="29"/>
    </row>
    <row r="335" spans="2:8" ht="15.75" customHeight="1" x14ac:dyDescent="0.35">
      <c r="B335" s="27"/>
      <c r="E335" s="28"/>
      <c r="F335" s="28"/>
      <c r="G335" s="29"/>
      <c r="H335" s="29"/>
    </row>
    <row r="336" spans="2:8" ht="15.75" customHeight="1" x14ac:dyDescent="0.35">
      <c r="B336" s="27"/>
      <c r="E336" s="28"/>
      <c r="F336" s="28"/>
      <c r="G336" s="29"/>
      <c r="H336" s="29"/>
    </row>
    <row r="337" spans="2:8" ht="15.75" customHeight="1" x14ac:dyDescent="0.35">
      <c r="B337" s="27"/>
      <c r="E337" s="28"/>
      <c r="F337" s="28"/>
      <c r="G337" s="29"/>
      <c r="H337" s="29"/>
    </row>
    <row r="338" spans="2:8" ht="15.75" customHeight="1" x14ac:dyDescent="0.35">
      <c r="B338" s="27"/>
      <c r="E338" s="28"/>
      <c r="F338" s="28"/>
      <c r="G338" s="29"/>
      <c r="H338" s="29"/>
    </row>
    <row r="339" spans="2:8" ht="15.75" customHeight="1" x14ac:dyDescent="0.35">
      <c r="B339" s="27"/>
      <c r="E339" s="28"/>
      <c r="F339" s="28"/>
      <c r="G339" s="29"/>
      <c r="H339" s="29"/>
    </row>
    <row r="340" spans="2:8" ht="15.75" customHeight="1" x14ac:dyDescent="0.35">
      <c r="B340" s="27"/>
      <c r="E340" s="28"/>
      <c r="F340" s="28"/>
      <c r="G340" s="29"/>
      <c r="H340" s="29"/>
    </row>
    <row r="341" spans="2:8" ht="15.75" customHeight="1" x14ac:dyDescent="0.35">
      <c r="B341" s="27"/>
      <c r="E341" s="28"/>
      <c r="F341" s="28"/>
      <c r="G341" s="29"/>
      <c r="H341" s="29"/>
    </row>
    <row r="342" spans="2:8" ht="15.75" customHeight="1" x14ac:dyDescent="0.35">
      <c r="B342" s="27"/>
      <c r="E342" s="28"/>
      <c r="F342" s="28"/>
      <c r="G342" s="29"/>
      <c r="H342" s="29"/>
    </row>
    <row r="343" spans="2:8" ht="15.75" customHeight="1" x14ac:dyDescent="0.35">
      <c r="B343" s="27"/>
      <c r="E343" s="28"/>
      <c r="F343" s="28"/>
      <c r="G343" s="29"/>
      <c r="H343" s="29"/>
    </row>
    <row r="344" spans="2:8" ht="15.75" customHeight="1" x14ac:dyDescent="0.35">
      <c r="B344" s="27"/>
      <c r="E344" s="28"/>
      <c r="F344" s="28"/>
      <c r="G344" s="29"/>
      <c r="H344" s="29"/>
    </row>
    <row r="345" spans="2:8" ht="15.75" customHeight="1" x14ac:dyDescent="0.35">
      <c r="B345" s="27"/>
      <c r="E345" s="28"/>
      <c r="F345" s="28"/>
      <c r="G345" s="29"/>
      <c r="H345" s="29"/>
    </row>
    <row r="346" spans="2:8" ht="15.75" customHeight="1" x14ac:dyDescent="0.35">
      <c r="B346" s="27"/>
      <c r="E346" s="28"/>
      <c r="F346" s="28"/>
      <c r="G346" s="29"/>
      <c r="H346" s="29"/>
    </row>
    <row r="347" spans="2:8" ht="15.75" customHeight="1" x14ac:dyDescent="0.35">
      <c r="B347" s="27"/>
      <c r="E347" s="28"/>
      <c r="F347" s="28"/>
      <c r="G347" s="29"/>
      <c r="H347" s="29"/>
    </row>
    <row r="348" spans="2:8" ht="15.75" customHeight="1" x14ac:dyDescent="0.35">
      <c r="B348" s="27"/>
      <c r="E348" s="28"/>
      <c r="F348" s="28"/>
      <c r="G348" s="29"/>
      <c r="H348" s="29"/>
    </row>
    <row r="349" spans="2:8" ht="15.75" customHeight="1" x14ac:dyDescent="0.35">
      <c r="B349" s="27"/>
      <c r="E349" s="28"/>
      <c r="F349" s="28"/>
      <c r="G349" s="29"/>
      <c r="H349" s="29"/>
    </row>
    <row r="350" spans="2:8" ht="15.75" customHeight="1" x14ac:dyDescent="0.35">
      <c r="B350" s="27"/>
      <c r="E350" s="28"/>
      <c r="F350" s="28"/>
      <c r="G350" s="29"/>
      <c r="H350" s="29"/>
    </row>
    <row r="351" spans="2:8" ht="15.75" customHeight="1" x14ac:dyDescent="0.35">
      <c r="B351" s="27"/>
      <c r="E351" s="28"/>
      <c r="F351" s="28"/>
      <c r="G351" s="29"/>
      <c r="H351" s="29"/>
    </row>
    <row r="352" spans="2:8" ht="15.75" customHeight="1" x14ac:dyDescent="0.35">
      <c r="B352" s="27"/>
      <c r="E352" s="28"/>
      <c r="F352" s="28"/>
      <c r="G352" s="29"/>
      <c r="H352" s="29"/>
    </row>
    <row r="353" spans="2:8" ht="15.75" customHeight="1" x14ac:dyDescent="0.35">
      <c r="B353" s="27"/>
      <c r="E353" s="28"/>
      <c r="F353" s="28"/>
      <c r="G353" s="29"/>
      <c r="H353" s="29"/>
    </row>
    <row r="354" spans="2:8" ht="15.75" customHeight="1" x14ac:dyDescent="0.35">
      <c r="B354" s="27"/>
      <c r="E354" s="28"/>
      <c r="F354" s="28"/>
      <c r="G354" s="29"/>
      <c r="H354" s="29"/>
    </row>
    <row r="355" spans="2:8" ht="15.75" customHeight="1" x14ac:dyDescent="0.35">
      <c r="B355" s="27"/>
      <c r="E355" s="28"/>
      <c r="F355" s="28"/>
      <c r="G355" s="29"/>
      <c r="H355" s="29"/>
    </row>
    <row r="356" spans="2:8" ht="15.75" customHeight="1" x14ac:dyDescent="0.35">
      <c r="B356" s="27"/>
      <c r="E356" s="28"/>
      <c r="F356" s="28"/>
      <c r="G356" s="29"/>
      <c r="H356" s="29"/>
    </row>
    <row r="357" spans="2:8" ht="15.75" customHeight="1" x14ac:dyDescent="0.35">
      <c r="B357" s="27"/>
      <c r="E357" s="28"/>
      <c r="F357" s="28"/>
      <c r="G357" s="29"/>
      <c r="H357" s="29"/>
    </row>
    <row r="358" spans="2:8" ht="15.75" customHeight="1" x14ac:dyDescent="0.35">
      <c r="B358" s="27"/>
      <c r="E358" s="28"/>
      <c r="F358" s="28"/>
      <c r="G358" s="29"/>
      <c r="H358" s="29"/>
    </row>
    <row r="359" spans="2:8" ht="15.75" customHeight="1" x14ac:dyDescent="0.35">
      <c r="B359" s="27"/>
      <c r="E359" s="28"/>
      <c r="F359" s="28"/>
      <c r="G359" s="29"/>
      <c r="H359" s="29"/>
    </row>
    <row r="360" spans="2:8" ht="15.75" customHeight="1" x14ac:dyDescent="0.35">
      <c r="B360" s="27"/>
      <c r="E360" s="28"/>
      <c r="F360" s="28"/>
      <c r="G360" s="29"/>
      <c r="H360" s="29"/>
    </row>
    <row r="361" spans="2:8" ht="15.75" customHeight="1" x14ac:dyDescent="0.35">
      <c r="B361" s="27"/>
      <c r="E361" s="28"/>
      <c r="F361" s="28"/>
      <c r="G361" s="29"/>
      <c r="H361" s="29"/>
    </row>
    <row r="362" spans="2:8" ht="15.75" customHeight="1" x14ac:dyDescent="0.35">
      <c r="B362" s="27"/>
      <c r="E362" s="28"/>
      <c r="F362" s="28"/>
      <c r="G362" s="29"/>
      <c r="H362" s="29"/>
    </row>
    <row r="363" spans="2:8" ht="15.75" customHeight="1" x14ac:dyDescent="0.35">
      <c r="B363" s="27"/>
      <c r="E363" s="28"/>
      <c r="F363" s="28"/>
      <c r="G363" s="29"/>
      <c r="H363" s="29"/>
    </row>
    <row r="364" spans="2:8" ht="15.75" customHeight="1" x14ac:dyDescent="0.35">
      <c r="B364" s="27"/>
      <c r="E364" s="28"/>
      <c r="F364" s="28"/>
      <c r="G364" s="29"/>
      <c r="H364" s="29"/>
    </row>
    <row r="365" spans="2:8" ht="15.75" customHeight="1" x14ac:dyDescent="0.35">
      <c r="B365" s="27"/>
      <c r="E365" s="28"/>
      <c r="F365" s="28"/>
      <c r="G365" s="29"/>
      <c r="H365" s="29"/>
    </row>
    <row r="366" spans="2:8" ht="15.75" customHeight="1" x14ac:dyDescent="0.35">
      <c r="B366" s="27"/>
      <c r="E366" s="28"/>
      <c r="F366" s="28"/>
      <c r="G366" s="29"/>
      <c r="H366" s="29"/>
    </row>
    <row r="367" spans="2:8" ht="15.75" customHeight="1" x14ac:dyDescent="0.35">
      <c r="B367" s="27"/>
      <c r="E367" s="28"/>
      <c r="F367" s="28"/>
      <c r="G367" s="29"/>
      <c r="H367" s="29"/>
    </row>
    <row r="368" spans="2:8" ht="15.75" customHeight="1" x14ac:dyDescent="0.35">
      <c r="B368" s="27"/>
      <c r="E368" s="28"/>
      <c r="F368" s="28"/>
      <c r="G368" s="29"/>
      <c r="H368" s="29"/>
    </row>
    <row r="369" spans="2:8" ht="15.75" customHeight="1" x14ac:dyDescent="0.35">
      <c r="B369" s="27"/>
      <c r="E369" s="28"/>
      <c r="F369" s="28"/>
      <c r="G369" s="29"/>
      <c r="H369" s="29"/>
    </row>
    <row r="370" spans="2:8" ht="15.75" customHeight="1" x14ac:dyDescent="0.35">
      <c r="B370" s="27"/>
      <c r="E370" s="28"/>
      <c r="F370" s="28"/>
      <c r="G370" s="29"/>
      <c r="H370" s="29"/>
    </row>
    <row r="371" spans="2:8" ht="15.75" customHeight="1" x14ac:dyDescent="0.35">
      <c r="B371" s="27"/>
      <c r="E371" s="28"/>
      <c r="F371" s="28"/>
      <c r="G371" s="29"/>
      <c r="H371" s="29"/>
    </row>
    <row r="372" spans="2:8" ht="15.75" customHeight="1" x14ac:dyDescent="0.35">
      <c r="B372" s="27"/>
      <c r="E372" s="28"/>
      <c r="F372" s="28"/>
      <c r="G372" s="29"/>
      <c r="H372" s="29"/>
    </row>
    <row r="373" spans="2:8" ht="15.75" customHeight="1" x14ac:dyDescent="0.35">
      <c r="B373" s="27"/>
      <c r="E373" s="28"/>
      <c r="F373" s="28"/>
      <c r="G373" s="29"/>
      <c r="H373" s="29"/>
    </row>
    <row r="374" spans="2:8" ht="15.75" customHeight="1" x14ac:dyDescent="0.35">
      <c r="B374" s="27"/>
      <c r="E374" s="28"/>
      <c r="F374" s="28"/>
      <c r="G374" s="29"/>
      <c r="H374" s="29"/>
    </row>
    <row r="375" spans="2:8" ht="15.75" customHeight="1" x14ac:dyDescent="0.35">
      <c r="B375" s="27"/>
      <c r="E375" s="28"/>
      <c r="F375" s="28"/>
      <c r="G375" s="29"/>
      <c r="H375" s="29"/>
    </row>
    <row r="376" spans="2:8" ht="15.75" customHeight="1" x14ac:dyDescent="0.35">
      <c r="B376" s="27"/>
      <c r="E376" s="28"/>
      <c r="F376" s="28"/>
      <c r="G376" s="29"/>
      <c r="H376" s="29"/>
    </row>
    <row r="377" spans="2:8" ht="15.75" customHeight="1" x14ac:dyDescent="0.35">
      <c r="B377" s="27"/>
      <c r="E377" s="28"/>
      <c r="F377" s="28"/>
      <c r="G377" s="29"/>
      <c r="H377" s="29"/>
    </row>
    <row r="378" spans="2:8" ht="15.75" customHeight="1" x14ac:dyDescent="0.35">
      <c r="B378" s="27"/>
      <c r="E378" s="28"/>
      <c r="F378" s="28"/>
      <c r="G378" s="29"/>
      <c r="H378" s="29"/>
    </row>
    <row r="379" spans="2:8" ht="15.75" customHeight="1" x14ac:dyDescent="0.35">
      <c r="B379" s="27"/>
      <c r="E379" s="28"/>
      <c r="F379" s="28"/>
      <c r="G379" s="29"/>
      <c r="H379" s="29"/>
    </row>
    <row r="380" spans="2:8" ht="15.75" customHeight="1" x14ac:dyDescent="0.35">
      <c r="B380" s="27"/>
      <c r="E380" s="28"/>
      <c r="F380" s="28"/>
      <c r="G380" s="29"/>
      <c r="H380" s="29"/>
    </row>
    <row r="381" spans="2:8" ht="15.75" customHeight="1" x14ac:dyDescent="0.35">
      <c r="B381" s="27"/>
      <c r="E381" s="28"/>
      <c r="F381" s="28"/>
      <c r="G381" s="29"/>
      <c r="H381" s="29"/>
    </row>
    <row r="382" spans="2:8" ht="15.75" customHeight="1" x14ac:dyDescent="0.35">
      <c r="B382" s="27"/>
      <c r="E382" s="28"/>
      <c r="F382" s="28"/>
      <c r="G382" s="29"/>
      <c r="H382" s="29"/>
    </row>
    <row r="383" spans="2:8" ht="15.75" customHeight="1" x14ac:dyDescent="0.35">
      <c r="B383" s="27"/>
      <c r="E383" s="28"/>
      <c r="F383" s="28"/>
      <c r="G383" s="29"/>
      <c r="H383" s="29"/>
    </row>
    <row r="384" spans="2:8" ht="15.75" customHeight="1" x14ac:dyDescent="0.35">
      <c r="B384" s="27"/>
      <c r="E384" s="28"/>
      <c r="F384" s="28"/>
      <c r="G384" s="29"/>
      <c r="H384" s="29"/>
    </row>
    <row r="385" spans="2:8" ht="15.75" customHeight="1" x14ac:dyDescent="0.35">
      <c r="B385" s="27"/>
      <c r="E385" s="28"/>
      <c r="F385" s="28"/>
      <c r="G385" s="29"/>
      <c r="H385" s="29"/>
    </row>
    <row r="386" spans="2:8" ht="15.75" customHeight="1" x14ac:dyDescent="0.35">
      <c r="B386" s="27"/>
      <c r="E386" s="28"/>
      <c r="F386" s="28"/>
      <c r="G386" s="29"/>
      <c r="H386" s="29"/>
    </row>
    <row r="387" spans="2:8" ht="15.75" customHeight="1" x14ac:dyDescent="0.35">
      <c r="B387" s="27"/>
      <c r="E387" s="28"/>
      <c r="F387" s="28"/>
      <c r="G387" s="29"/>
      <c r="H387" s="29"/>
    </row>
    <row r="388" spans="2:8" ht="15.75" customHeight="1" x14ac:dyDescent="0.35">
      <c r="B388" s="27"/>
      <c r="E388" s="28"/>
      <c r="F388" s="28"/>
      <c r="G388" s="29"/>
      <c r="H388" s="29"/>
    </row>
    <row r="389" spans="2:8" ht="15.75" customHeight="1" x14ac:dyDescent="0.35">
      <c r="B389" s="27"/>
      <c r="E389" s="28"/>
      <c r="F389" s="28"/>
      <c r="G389" s="29"/>
      <c r="H389" s="29"/>
    </row>
    <row r="390" spans="2:8" ht="15.75" customHeight="1" x14ac:dyDescent="0.35">
      <c r="B390" s="27"/>
      <c r="E390" s="28"/>
      <c r="F390" s="28"/>
      <c r="G390" s="29"/>
      <c r="H390" s="29"/>
    </row>
    <row r="391" spans="2:8" ht="15.75" customHeight="1" x14ac:dyDescent="0.35">
      <c r="B391" s="27"/>
      <c r="E391" s="28"/>
      <c r="F391" s="28"/>
      <c r="G391" s="29"/>
      <c r="H391" s="29"/>
    </row>
    <row r="392" spans="2:8" ht="15.75" customHeight="1" x14ac:dyDescent="0.35">
      <c r="B392" s="27"/>
      <c r="E392" s="28"/>
      <c r="F392" s="28"/>
      <c r="G392" s="29"/>
      <c r="H392" s="29"/>
    </row>
    <row r="393" spans="2:8" ht="15.75" customHeight="1" x14ac:dyDescent="0.35">
      <c r="B393" s="27"/>
      <c r="E393" s="28"/>
      <c r="F393" s="28"/>
      <c r="G393" s="29"/>
      <c r="H393" s="29"/>
    </row>
    <row r="394" spans="2:8" ht="15.75" customHeight="1" x14ac:dyDescent="0.35">
      <c r="B394" s="27"/>
      <c r="E394" s="28"/>
      <c r="F394" s="28"/>
      <c r="G394" s="29"/>
      <c r="H394" s="29"/>
    </row>
    <row r="395" spans="2:8" ht="15.75" customHeight="1" x14ac:dyDescent="0.35">
      <c r="B395" s="27"/>
      <c r="E395" s="28"/>
      <c r="F395" s="28"/>
      <c r="G395" s="29"/>
      <c r="H395" s="29"/>
    </row>
    <row r="396" spans="2:8" ht="15.75" customHeight="1" x14ac:dyDescent="0.35">
      <c r="B396" s="27"/>
      <c r="E396" s="28"/>
      <c r="F396" s="28"/>
      <c r="G396" s="29"/>
      <c r="H396" s="29"/>
    </row>
    <row r="397" spans="2:8" ht="15.75" customHeight="1" x14ac:dyDescent="0.35">
      <c r="B397" s="27"/>
      <c r="E397" s="28"/>
      <c r="F397" s="28"/>
      <c r="G397" s="29"/>
      <c r="H397" s="29"/>
    </row>
    <row r="398" spans="2:8" ht="15.75" customHeight="1" x14ac:dyDescent="0.35">
      <c r="B398" s="27"/>
      <c r="E398" s="28"/>
      <c r="F398" s="28"/>
      <c r="G398" s="29"/>
      <c r="H398" s="29"/>
    </row>
    <row r="399" spans="2:8" ht="15.75" customHeight="1" x14ac:dyDescent="0.35">
      <c r="B399" s="27"/>
      <c r="E399" s="28"/>
      <c r="F399" s="28"/>
      <c r="G399" s="29"/>
      <c r="H399" s="29"/>
    </row>
    <row r="400" spans="2:8" ht="15.75" customHeight="1" x14ac:dyDescent="0.35">
      <c r="B400" s="27"/>
      <c r="E400" s="28"/>
      <c r="F400" s="28"/>
      <c r="G400" s="29"/>
      <c r="H400" s="29"/>
    </row>
    <row r="401" spans="2:8" ht="15.75" customHeight="1" x14ac:dyDescent="0.35">
      <c r="B401" s="27"/>
      <c r="E401" s="28"/>
      <c r="F401" s="28"/>
      <c r="G401" s="29"/>
      <c r="H401" s="29"/>
    </row>
    <row r="402" spans="2:8" ht="15.75" customHeight="1" x14ac:dyDescent="0.35">
      <c r="B402" s="27"/>
      <c r="E402" s="28"/>
      <c r="F402" s="28"/>
      <c r="G402" s="29"/>
      <c r="H402" s="29"/>
    </row>
    <row r="403" spans="2:8" ht="15.75" customHeight="1" x14ac:dyDescent="0.35">
      <c r="B403" s="27"/>
      <c r="E403" s="28"/>
      <c r="F403" s="28"/>
      <c r="G403" s="29"/>
      <c r="H403" s="29"/>
    </row>
    <row r="404" spans="2:8" ht="15.75" customHeight="1" x14ac:dyDescent="0.35">
      <c r="B404" s="27"/>
      <c r="E404" s="28"/>
      <c r="F404" s="28"/>
      <c r="G404" s="29"/>
      <c r="H404" s="29"/>
    </row>
    <row r="405" spans="2:8" ht="15.75" customHeight="1" x14ac:dyDescent="0.35">
      <c r="B405" s="27"/>
      <c r="E405" s="28"/>
      <c r="F405" s="28"/>
      <c r="G405" s="29"/>
      <c r="H405" s="29"/>
    </row>
    <row r="406" spans="2:8" ht="15.75" customHeight="1" x14ac:dyDescent="0.35">
      <c r="B406" s="27"/>
      <c r="E406" s="28"/>
      <c r="F406" s="28"/>
      <c r="G406" s="29"/>
      <c r="H406" s="29"/>
    </row>
    <row r="407" spans="2:8" ht="15.75" customHeight="1" x14ac:dyDescent="0.35">
      <c r="B407" s="27"/>
      <c r="E407" s="28"/>
      <c r="F407" s="28"/>
      <c r="G407" s="29"/>
      <c r="H407" s="29"/>
    </row>
    <row r="408" spans="2:8" ht="15.75" customHeight="1" x14ac:dyDescent="0.35">
      <c r="B408" s="27"/>
      <c r="E408" s="28"/>
      <c r="F408" s="28"/>
      <c r="G408" s="29"/>
      <c r="H408" s="29"/>
    </row>
    <row r="409" spans="2:8" ht="15.75" customHeight="1" x14ac:dyDescent="0.35">
      <c r="B409" s="27"/>
      <c r="E409" s="28"/>
      <c r="F409" s="28"/>
      <c r="G409" s="29"/>
      <c r="H409" s="29"/>
    </row>
    <row r="410" spans="2:8" ht="15.75" customHeight="1" x14ac:dyDescent="0.35">
      <c r="B410" s="27"/>
      <c r="E410" s="28"/>
      <c r="F410" s="28"/>
      <c r="G410" s="29"/>
      <c r="H410" s="29"/>
    </row>
    <row r="411" spans="2:8" ht="15.75" customHeight="1" x14ac:dyDescent="0.35">
      <c r="B411" s="27"/>
      <c r="E411" s="28"/>
      <c r="F411" s="28"/>
      <c r="G411" s="29"/>
      <c r="H411" s="29"/>
    </row>
    <row r="412" spans="2:8" ht="15.75" customHeight="1" x14ac:dyDescent="0.35">
      <c r="B412" s="27"/>
      <c r="E412" s="28"/>
      <c r="F412" s="28"/>
      <c r="G412" s="29"/>
      <c r="H412" s="29"/>
    </row>
    <row r="413" spans="2:8" ht="15.75" customHeight="1" x14ac:dyDescent="0.35">
      <c r="B413" s="27"/>
      <c r="E413" s="28"/>
      <c r="F413" s="28"/>
      <c r="G413" s="29"/>
      <c r="H413" s="29"/>
    </row>
    <row r="414" spans="2:8" ht="15.75" customHeight="1" x14ac:dyDescent="0.35">
      <c r="B414" s="27"/>
      <c r="E414" s="28"/>
      <c r="F414" s="28"/>
      <c r="G414" s="29"/>
      <c r="H414" s="29"/>
    </row>
    <row r="415" spans="2:8" ht="15.75" customHeight="1" x14ac:dyDescent="0.35">
      <c r="B415" s="27"/>
      <c r="E415" s="28"/>
      <c r="F415" s="28"/>
      <c r="G415" s="29"/>
      <c r="H415" s="29"/>
    </row>
    <row r="416" spans="2:8" ht="15.75" customHeight="1" x14ac:dyDescent="0.35">
      <c r="B416" s="27"/>
      <c r="E416" s="28"/>
      <c r="F416" s="28"/>
      <c r="G416" s="29"/>
      <c r="H416" s="29"/>
    </row>
    <row r="417" spans="2:8" ht="15.75" customHeight="1" x14ac:dyDescent="0.35">
      <c r="B417" s="27"/>
      <c r="E417" s="28"/>
      <c r="F417" s="28"/>
      <c r="G417" s="29"/>
      <c r="H417" s="29"/>
    </row>
    <row r="418" spans="2:8" ht="15.75" customHeight="1" x14ac:dyDescent="0.35">
      <c r="B418" s="27"/>
      <c r="E418" s="28"/>
      <c r="F418" s="28"/>
      <c r="G418" s="29"/>
      <c r="H418" s="29"/>
    </row>
    <row r="419" spans="2:8" ht="15.75" customHeight="1" x14ac:dyDescent="0.35">
      <c r="B419" s="27"/>
      <c r="E419" s="28"/>
      <c r="F419" s="28"/>
      <c r="G419" s="29"/>
      <c r="H419" s="29"/>
    </row>
    <row r="420" spans="2:8" ht="15.75" customHeight="1" x14ac:dyDescent="0.35">
      <c r="B420" s="27"/>
      <c r="E420" s="28"/>
      <c r="F420" s="28"/>
      <c r="G420" s="29"/>
      <c r="H420" s="29"/>
    </row>
    <row r="421" spans="2:8" ht="15.75" customHeight="1" x14ac:dyDescent="0.35">
      <c r="B421" s="27"/>
      <c r="E421" s="28"/>
      <c r="F421" s="28"/>
      <c r="G421" s="29"/>
      <c r="H421" s="29"/>
    </row>
    <row r="422" spans="2:8" ht="15.75" customHeight="1" x14ac:dyDescent="0.35">
      <c r="B422" s="27"/>
      <c r="E422" s="28"/>
      <c r="F422" s="28"/>
      <c r="G422" s="29"/>
      <c r="H422" s="29"/>
    </row>
    <row r="423" spans="2:8" ht="15.75" customHeight="1" x14ac:dyDescent="0.35">
      <c r="B423" s="27"/>
      <c r="E423" s="28"/>
      <c r="F423" s="28"/>
      <c r="G423" s="29"/>
      <c r="H423" s="29"/>
    </row>
    <row r="424" spans="2:8" ht="15.75" customHeight="1" x14ac:dyDescent="0.35">
      <c r="B424" s="27"/>
      <c r="E424" s="28"/>
      <c r="F424" s="28"/>
      <c r="G424" s="29"/>
      <c r="H424" s="29"/>
    </row>
    <row r="425" spans="2:8" ht="15.75" customHeight="1" x14ac:dyDescent="0.35">
      <c r="B425" s="27"/>
      <c r="E425" s="28"/>
      <c r="F425" s="28"/>
      <c r="G425" s="29"/>
      <c r="H425" s="29"/>
    </row>
    <row r="426" spans="2:8" ht="15.75" customHeight="1" x14ac:dyDescent="0.35">
      <c r="B426" s="27"/>
      <c r="E426" s="28"/>
      <c r="F426" s="28"/>
      <c r="G426" s="29"/>
      <c r="H426" s="29"/>
    </row>
    <row r="427" spans="2:8" ht="15.75" customHeight="1" x14ac:dyDescent="0.35">
      <c r="B427" s="27"/>
      <c r="E427" s="28"/>
      <c r="F427" s="28"/>
      <c r="G427" s="29"/>
      <c r="H427" s="29"/>
    </row>
    <row r="428" spans="2:8" ht="15.75" customHeight="1" x14ac:dyDescent="0.35">
      <c r="B428" s="27"/>
      <c r="E428" s="28"/>
      <c r="F428" s="28"/>
      <c r="G428" s="29"/>
      <c r="H428" s="29"/>
    </row>
    <row r="429" spans="2:8" ht="15.75" customHeight="1" x14ac:dyDescent="0.35">
      <c r="B429" s="27"/>
      <c r="E429" s="28"/>
      <c r="F429" s="28"/>
      <c r="G429" s="29"/>
      <c r="H429" s="29"/>
    </row>
    <row r="430" spans="2:8" ht="15.75" customHeight="1" x14ac:dyDescent="0.35">
      <c r="B430" s="27"/>
      <c r="E430" s="28"/>
      <c r="F430" s="28"/>
      <c r="G430" s="29"/>
      <c r="H430" s="29"/>
    </row>
    <row r="431" spans="2:8" ht="15.75" customHeight="1" x14ac:dyDescent="0.35">
      <c r="B431" s="27"/>
      <c r="E431" s="28"/>
      <c r="F431" s="28"/>
      <c r="G431" s="29"/>
      <c r="H431" s="29"/>
    </row>
    <row r="432" spans="2:8" ht="15.75" customHeight="1" x14ac:dyDescent="0.35">
      <c r="B432" s="27"/>
      <c r="E432" s="28"/>
      <c r="F432" s="28"/>
      <c r="G432" s="29"/>
      <c r="H432" s="29"/>
    </row>
    <row r="433" spans="2:8" ht="15.75" customHeight="1" x14ac:dyDescent="0.35">
      <c r="B433" s="27"/>
      <c r="E433" s="28"/>
      <c r="F433" s="28"/>
      <c r="G433" s="29"/>
      <c r="H433" s="29"/>
    </row>
    <row r="434" spans="2:8" ht="15.75" customHeight="1" x14ac:dyDescent="0.35">
      <c r="B434" s="27"/>
      <c r="E434" s="28"/>
      <c r="F434" s="28"/>
      <c r="G434" s="29"/>
      <c r="H434" s="29"/>
    </row>
    <row r="435" spans="2:8" ht="15.75" customHeight="1" x14ac:dyDescent="0.35">
      <c r="B435" s="27"/>
      <c r="E435" s="28"/>
      <c r="F435" s="28"/>
      <c r="G435" s="29"/>
      <c r="H435" s="29"/>
    </row>
    <row r="436" spans="2:8" ht="15.75" customHeight="1" x14ac:dyDescent="0.35">
      <c r="B436" s="27"/>
      <c r="E436" s="28"/>
      <c r="F436" s="28"/>
      <c r="G436" s="29"/>
      <c r="H436" s="29"/>
    </row>
    <row r="437" spans="2:8" ht="15.75" customHeight="1" x14ac:dyDescent="0.35">
      <c r="B437" s="27"/>
      <c r="E437" s="28"/>
      <c r="F437" s="28"/>
      <c r="G437" s="29"/>
      <c r="H437" s="29"/>
    </row>
    <row r="438" spans="2:8" ht="15.75" customHeight="1" x14ac:dyDescent="0.35">
      <c r="B438" s="27"/>
      <c r="E438" s="28"/>
      <c r="F438" s="28"/>
      <c r="G438" s="29"/>
      <c r="H438" s="29"/>
    </row>
    <row r="439" spans="2:8" ht="15.75" customHeight="1" x14ac:dyDescent="0.35">
      <c r="B439" s="27"/>
      <c r="E439" s="28"/>
      <c r="F439" s="28"/>
      <c r="G439" s="29"/>
      <c r="H439" s="29"/>
    </row>
    <row r="440" spans="2:8" ht="15.75" customHeight="1" x14ac:dyDescent="0.35">
      <c r="B440" s="27"/>
      <c r="E440" s="28"/>
      <c r="F440" s="28"/>
      <c r="G440" s="29"/>
      <c r="H440" s="29"/>
    </row>
    <row r="441" spans="2:8" ht="15.75" customHeight="1" x14ac:dyDescent="0.35">
      <c r="B441" s="27"/>
      <c r="E441" s="28"/>
      <c r="F441" s="28"/>
      <c r="G441" s="29"/>
      <c r="H441" s="29"/>
    </row>
    <row r="442" spans="2:8" ht="15.75" customHeight="1" x14ac:dyDescent="0.35">
      <c r="B442" s="27"/>
      <c r="E442" s="28"/>
      <c r="F442" s="28"/>
      <c r="G442" s="29"/>
      <c r="H442" s="29"/>
    </row>
    <row r="443" spans="2:8" ht="15.75" customHeight="1" x14ac:dyDescent="0.35">
      <c r="B443" s="27"/>
      <c r="E443" s="28"/>
      <c r="F443" s="28"/>
      <c r="G443" s="29"/>
      <c r="H443" s="29"/>
    </row>
    <row r="444" spans="2:8" ht="15.75" customHeight="1" x14ac:dyDescent="0.35">
      <c r="B444" s="27"/>
      <c r="E444" s="28"/>
      <c r="F444" s="28"/>
      <c r="G444" s="29"/>
      <c r="H444" s="29"/>
    </row>
    <row r="445" spans="2:8" ht="15.75" customHeight="1" x14ac:dyDescent="0.35">
      <c r="B445" s="27"/>
      <c r="E445" s="28"/>
      <c r="F445" s="28"/>
      <c r="G445" s="29"/>
      <c r="H445" s="29"/>
    </row>
    <row r="446" spans="2:8" ht="15.75" customHeight="1" x14ac:dyDescent="0.35">
      <c r="B446" s="27"/>
      <c r="E446" s="28"/>
      <c r="F446" s="28"/>
      <c r="G446" s="29"/>
      <c r="H446" s="29"/>
    </row>
    <row r="447" spans="2:8" ht="15.75" customHeight="1" x14ac:dyDescent="0.35">
      <c r="B447" s="27"/>
      <c r="E447" s="28"/>
      <c r="F447" s="28"/>
      <c r="G447" s="29"/>
      <c r="H447" s="29"/>
    </row>
    <row r="448" spans="2:8" ht="15.75" customHeight="1" x14ac:dyDescent="0.35">
      <c r="B448" s="27"/>
      <c r="E448" s="28"/>
      <c r="F448" s="28"/>
      <c r="G448" s="29"/>
      <c r="H448" s="29"/>
    </row>
    <row r="449" spans="2:8" ht="15.75" customHeight="1" x14ac:dyDescent="0.35">
      <c r="B449" s="27"/>
      <c r="E449" s="28"/>
      <c r="F449" s="28"/>
      <c r="G449" s="29"/>
      <c r="H449" s="29"/>
    </row>
    <row r="450" spans="2:8" ht="15.75" customHeight="1" x14ac:dyDescent="0.35">
      <c r="B450" s="27"/>
      <c r="E450" s="28"/>
      <c r="F450" s="28"/>
      <c r="G450" s="29"/>
      <c r="H450" s="29"/>
    </row>
    <row r="451" spans="2:8" ht="15.75" customHeight="1" x14ac:dyDescent="0.35">
      <c r="B451" s="27"/>
      <c r="E451" s="28"/>
      <c r="F451" s="28"/>
      <c r="G451" s="29"/>
      <c r="H451" s="29"/>
    </row>
    <row r="452" spans="2:8" ht="15.75" customHeight="1" x14ac:dyDescent="0.35">
      <c r="B452" s="27"/>
      <c r="E452" s="28"/>
      <c r="F452" s="28"/>
      <c r="G452" s="29"/>
      <c r="H452" s="29"/>
    </row>
    <row r="453" spans="2:8" ht="15.75" customHeight="1" x14ac:dyDescent="0.35">
      <c r="B453" s="27"/>
      <c r="E453" s="28"/>
      <c r="F453" s="28"/>
      <c r="G453" s="29"/>
      <c r="H453" s="29"/>
    </row>
    <row r="454" spans="2:8" ht="15.75" customHeight="1" x14ac:dyDescent="0.35">
      <c r="B454" s="27"/>
      <c r="E454" s="28"/>
      <c r="F454" s="28"/>
      <c r="G454" s="29"/>
      <c r="H454" s="29"/>
    </row>
    <row r="455" spans="2:8" ht="15.75" customHeight="1" x14ac:dyDescent="0.35">
      <c r="B455" s="27"/>
      <c r="E455" s="28"/>
      <c r="F455" s="28"/>
      <c r="G455" s="29"/>
      <c r="H455" s="29"/>
    </row>
    <row r="456" spans="2:8" ht="15.75" customHeight="1" x14ac:dyDescent="0.35">
      <c r="B456" s="27"/>
      <c r="E456" s="28"/>
      <c r="F456" s="28"/>
      <c r="G456" s="29"/>
      <c r="H456" s="29"/>
    </row>
    <row r="457" spans="2:8" ht="15.75" customHeight="1" x14ac:dyDescent="0.35">
      <c r="B457" s="27"/>
      <c r="E457" s="28"/>
      <c r="F457" s="28"/>
      <c r="G457" s="29"/>
      <c r="H457" s="29"/>
    </row>
    <row r="458" spans="2:8" ht="15.75" customHeight="1" x14ac:dyDescent="0.35">
      <c r="B458" s="27"/>
      <c r="E458" s="28"/>
      <c r="F458" s="28"/>
      <c r="G458" s="29"/>
      <c r="H458" s="29"/>
    </row>
    <row r="459" spans="2:8" ht="15.75" customHeight="1" x14ac:dyDescent="0.35">
      <c r="B459" s="27"/>
      <c r="E459" s="28"/>
      <c r="F459" s="28"/>
      <c r="G459" s="29"/>
      <c r="H459" s="29"/>
    </row>
    <row r="460" spans="2:8" ht="15.75" customHeight="1" x14ac:dyDescent="0.35">
      <c r="B460" s="27"/>
      <c r="E460" s="28"/>
      <c r="F460" s="28"/>
      <c r="G460" s="29"/>
      <c r="H460" s="29"/>
    </row>
    <row r="461" spans="2:8" ht="15.75" customHeight="1" x14ac:dyDescent="0.35">
      <c r="B461" s="27"/>
      <c r="E461" s="28"/>
      <c r="F461" s="28"/>
      <c r="G461" s="29"/>
      <c r="H461" s="29"/>
    </row>
    <row r="462" spans="2:8" ht="15.75" customHeight="1" x14ac:dyDescent="0.35">
      <c r="B462" s="27"/>
      <c r="E462" s="28"/>
      <c r="F462" s="28"/>
      <c r="G462" s="29"/>
      <c r="H462" s="29"/>
    </row>
    <row r="463" spans="2:8" ht="15.75" customHeight="1" x14ac:dyDescent="0.35">
      <c r="B463" s="27"/>
      <c r="E463" s="28"/>
      <c r="F463" s="28"/>
      <c r="G463" s="29"/>
      <c r="H463" s="29"/>
    </row>
    <row r="464" spans="2:8" ht="15.75" customHeight="1" x14ac:dyDescent="0.35">
      <c r="B464" s="27"/>
      <c r="E464" s="28"/>
      <c r="F464" s="28"/>
      <c r="G464" s="29"/>
      <c r="H464" s="29"/>
    </row>
    <row r="465" spans="2:8" ht="15.75" customHeight="1" x14ac:dyDescent="0.35">
      <c r="B465" s="27"/>
      <c r="E465" s="28"/>
      <c r="F465" s="28"/>
      <c r="G465" s="29"/>
      <c r="H465" s="29"/>
    </row>
    <row r="466" spans="2:8" ht="15.75" customHeight="1" x14ac:dyDescent="0.35">
      <c r="B466" s="27"/>
      <c r="E466" s="28"/>
      <c r="F466" s="28"/>
      <c r="G466" s="29"/>
      <c r="H466" s="29"/>
    </row>
    <row r="467" spans="2:8" ht="15.75" customHeight="1" x14ac:dyDescent="0.35">
      <c r="B467" s="27"/>
      <c r="E467" s="28"/>
      <c r="F467" s="28"/>
      <c r="G467" s="29"/>
      <c r="H467" s="29"/>
    </row>
    <row r="468" spans="2:8" ht="15.75" customHeight="1" x14ac:dyDescent="0.35">
      <c r="B468" s="27"/>
      <c r="E468" s="28"/>
      <c r="F468" s="28"/>
      <c r="G468" s="29"/>
      <c r="H468" s="29"/>
    </row>
    <row r="469" spans="2:8" ht="15.75" customHeight="1" x14ac:dyDescent="0.35">
      <c r="B469" s="27"/>
      <c r="E469" s="28"/>
      <c r="F469" s="28"/>
      <c r="G469" s="29"/>
      <c r="H469" s="29"/>
    </row>
    <row r="470" spans="2:8" ht="15.75" customHeight="1" x14ac:dyDescent="0.35">
      <c r="B470" s="27"/>
      <c r="E470" s="28"/>
      <c r="F470" s="28"/>
      <c r="G470" s="29"/>
      <c r="H470" s="29"/>
    </row>
    <row r="471" spans="2:8" ht="15.75" customHeight="1" x14ac:dyDescent="0.35">
      <c r="B471" s="27"/>
      <c r="E471" s="28"/>
      <c r="F471" s="28"/>
      <c r="G471" s="29"/>
      <c r="H471" s="29"/>
    </row>
    <row r="472" spans="2:8" ht="15.75" customHeight="1" x14ac:dyDescent="0.35">
      <c r="B472" s="27"/>
      <c r="E472" s="28"/>
      <c r="F472" s="28"/>
      <c r="G472" s="29"/>
      <c r="H472" s="29"/>
    </row>
    <row r="473" spans="2:8" ht="15.75" customHeight="1" x14ac:dyDescent="0.35">
      <c r="B473" s="27"/>
      <c r="E473" s="28"/>
      <c r="F473" s="28"/>
      <c r="G473" s="29"/>
      <c r="H473" s="29"/>
    </row>
    <row r="474" spans="2:8" ht="15.75" customHeight="1" x14ac:dyDescent="0.35">
      <c r="B474" s="27"/>
      <c r="E474" s="28"/>
      <c r="F474" s="28"/>
      <c r="G474" s="29"/>
      <c r="H474" s="29"/>
    </row>
    <row r="475" spans="2:8" ht="15.75" customHeight="1" x14ac:dyDescent="0.35">
      <c r="B475" s="27"/>
      <c r="E475" s="28"/>
      <c r="F475" s="28"/>
      <c r="G475" s="29"/>
      <c r="H475" s="29"/>
    </row>
    <row r="476" spans="2:8" ht="15.75" customHeight="1" x14ac:dyDescent="0.35">
      <c r="B476" s="27"/>
      <c r="E476" s="28"/>
      <c r="F476" s="28"/>
      <c r="G476" s="29"/>
      <c r="H476" s="29"/>
    </row>
    <row r="477" spans="2:8" ht="15.75" customHeight="1" x14ac:dyDescent="0.35">
      <c r="B477" s="27"/>
      <c r="E477" s="28"/>
      <c r="F477" s="28"/>
      <c r="G477" s="29"/>
      <c r="H477" s="29"/>
    </row>
    <row r="478" spans="2:8" ht="15.75" customHeight="1" x14ac:dyDescent="0.35">
      <c r="B478" s="27"/>
      <c r="E478" s="28"/>
      <c r="F478" s="28"/>
      <c r="G478" s="29"/>
      <c r="H478" s="29"/>
    </row>
    <row r="479" spans="2:8" ht="15.75" customHeight="1" x14ac:dyDescent="0.35">
      <c r="B479" s="27"/>
      <c r="E479" s="28"/>
      <c r="F479" s="28"/>
      <c r="G479" s="29"/>
      <c r="H479" s="29"/>
    </row>
    <row r="480" spans="2:8" ht="15.75" customHeight="1" x14ac:dyDescent="0.35">
      <c r="B480" s="27"/>
      <c r="E480" s="28"/>
      <c r="F480" s="28"/>
      <c r="G480" s="29"/>
      <c r="H480" s="29"/>
    </row>
    <row r="481" spans="2:8" ht="15.75" customHeight="1" x14ac:dyDescent="0.35">
      <c r="B481" s="27"/>
      <c r="E481" s="28"/>
      <c r="F481" s="28"/>
      <c r="G481" s="29"/>
      <c r="H481" s="29"/>
    </row>
    <row r="482" spans="2:8" ht="15.75" customHeight="1" x14ac:dyDescent="0.35">
      <c r="B482" s="27"/>
      <c r="E482" s="28"/>
      <c r="F482" s="28"/>
      <c r="G482" s="29"/>
      <c r="H482" s="29"/>
    </row>
    <row r="483" spans="2:8" ht="15.75" customHeight="1" x14ac:dyDescent="0.35">
      <c r="B483" s="27"/>
      <c r="E483" s="28"/>
      <c r="F483" s="28"/>
      <c r="G483" s="29"/>
      <c r="H483" s="29"/>
    </row>
    <row r="484" spans="2:8" ht="15.75" customHeight="1" x14ac:dyDescent="0.35">
      <c r="B484" s="27"/>
      <c r="E484" s="28"/>
      <c r="F484" s="28"/>
      <c r="G484" s="29"/>
      <c r="H484" s="29"/>
    </row>
    <row r="485" spans="2:8" ht="15.75" customHeight="1" x14ac:dyDescent="0.35">
      <c r="B485" s="27"/>
      <c r="E485" s="28"/>
      <c r="F485" s="28"/>
      <c r="G485" s="29"/>
      <c r="H485" s="29"/>
    </row>
    <row r="486" spans="2:8" ht="15.75" customHeight="1" x14ac:dyDescent="0.35">
      <c r="B486" s="27"/>
      <c r="E486" s="28"/>
      <c r="F486" s="28"/>
      <c r="G486" s="29"/>
      <c r="H486" s="29"/>
    </row>
    <row r="487" spans="2:8" ht="15.75" customHeight="1" x14ac:dyDescent="0.35">
      <c r="B487" s="27"/>
      <c r="E487" s="28"/>
      <c r="F487" s="28"/>
      <c r="G487" s="29"/>
      <c r="H487" s="29"/>
    </row>
    <row r="488" spans="2:8" ht="15.75" customHeight="1" x14ac:dyDescent="0.35">
      <c r="B488" s="27"/>
      <c r="E488" s="28"/>
      <c r="F488" s="28"/>
      <c r="G488" s="29"/>
      <c r="H488" s="29"/>
    </row>
    <row r="489" spans="2:8" ht="15.75" customHeight="1" x14ac:dyDescent="0.35">
      <c r="B489" s="27"/>
      <c r="E489" s="28"/>
      <c r="F489" s="28"/>
      <c r="G489" s="29"/>
      <c r="H489" s="29"/>
    </row>
    <row r="490" spans="2:8" ht="15.75" customHeight="1" x14ac:dyDescent="0.35">
      <c r="B490" s="27"/>
      <c r="E490" s="28"/>
      <c r="F490" s="28"/>
      <c r="G490" s="29"/>
      <c r="H490" s="29"/>
    </row>
    <row r="491" spans="2:8" ht="15.75" customHeight="1" x14ac:dyDescent="0.35">
      <c r="B491" s="27"/>
      <c r="E491" s="28"/>
      <c r="F491" s="28"/>
      <c r="G491" s="29"/>
      <c r="H491" s="29"/>
    </row>
    <row r="492" spans="2:8" ht="15.75" customHeight="1" x14ac:dyDescent="0.35">
      <c r="B492" s="27"/>
      <c r="E492" s="28"/>
      <c r="F492" s="28"/>
      <c r="G492" s="29"/>
      <c r="H492" s="29"/>
    </row>
    <row r="493" spans="2:8" ht="15.75" customHeight="1" x14ac:dyDescent="0.35">
      <c r="B493" s="27"/>
      <c r="E493" s="28"/>
      <c r="F493" s="28"/>
      <c r="G493" s="29"/>
      <c r="H493" s="29"/>
    </row>
    <row r="494" spans="2:8" ht="15.75" customHeight="1" x14ac:dyDescent="0.35">
      <c r="B494" s="27"/>
      <c r="E494" s="28"/>
      <c r="F494" s="28"/>
      <c r="G494" s="29"/>
      <c r="H494" s="29"/>
    </row>
    <row r="495" spans="2:8" ht="15.75" customHeight="1" x14ac:dyDescent="0.35">
      <c r="B495" s="27"/>
      <c r="E495" s="28"/>
      <c r="F495" s="28"/>
      <c r="G495" s="29"/>
      <c r="H495" s="29"/>
    </row>
    <row r="496" spans="2:8" ht="15.75" customHeight="1" x14ac:dyDescent="0.35">
      <c r="B496" s="27"/>
      <c r="E496" s="28"/>
      <c r="F496" s="28"/>
      <c r="G496" s="29"/>
      <c r="H496" s="29"/>
    </row>
    <row r="497" spans="2:8" ht="15.75" customHeight="1" x14ac:dyDescent="0.35">
      <c r="B497" s="27"/>
      <c r="E497" s="28"/>
      <c r="F497" s="28"/>
      <c r="G497" s="29"/>
      <c r="H497" s="29"/>
    </row>
    <row r="498" spans="2:8" ht="15.75" customHeight="1" x14ac:dyDescent="0.35">
      <c r="B498" s="27"/>
      <c r="E498" s="28"/>
      <c r="F498" s="28"/>
      <c r="G498" s="29"/>
      <c r="H498" s="29"/>
    </row>
    <row r="499" spans="2:8" ht="15.75" customHeight="1" x14ac:dyDescent="0.35">
      <c r="B499" s="27"/>
      <c r="E499" s="28"/>
      <c r="F499" s="28"/>
      <c r="G499" s="29"/>
      <c r="H499" s="29"/>
    </row>
    <row r="500" spans="2:8" ht="15.75" customHeight="1" x14ac:dyDescent="0.35">
      <c r="B500" s="27"/>
      <c r="E500" s="28"/>
      <c r="F500" s="28"/>
      <c r="G500" s="29"/>
      <c r="H500" s="29"/>
    </row>
    <row r="501" spans="2:8" ht="15.75" customHeight="1" x14ac:dyDescent="0.35">
      <c r="B501" s="27"/>
      <c r="E501" s="28"/>
      <c r="F501" s="28"/>
      <c r="G501" s="29"/>
      <c r="H501" s="29"/>
    </row>
    <row r="502" spans="2:8" ht="15.75" customHeight="1" x14ac:dyDescent="0.35">
      <c r="B502" s="27"/>
      <c r="E502" s="28"/>
      <c r="F502" s="28"/>
      <c r="G502" s="29"/>
      <c r="H502" s="29"/>
    </row>
    <row r="503" spans="2:8" ht="15.75" customHeight="1" x14ac:dyDescent="0.35">
      <c r="B503" s="27"/>
      <c r="E503" s="28"/>
      <c r="F503" s="28"/>
      <c r="G503" s="29"/>
      <c r="H503" s="29"/>
    </row>
    <row r="504" spans="2:8" ht="15.75" customHeight="1" x14ac:dyDescent="0.35">
      <c r="B504" s="27"/>
      <c r="E504" s="28"/>
      <c r="F504" s="28"/>
      <c r="G504" s="29"/>
      <c r="H504" s="29"/>
    </row>
    <row r="505" spans="2:8" ht="15.75" customHeight="1" x14ac:dyDescent="0.35">
      <c r="B505" s="27"/>
      <c r="E505" s="28"/>
      <c r="F505" s="28"/>
      <c r="G505" s="29"/>
      <c r="H505" s="29"/>
    </row>
    <row r="506" spans="2:8" ht="15.75" customHeight="1" x14ac:dyDescent="0.35">
      <c r="B506" s="27"/>
      <c r="E506" s="28"/>
      <c r="F506" s="28"/>
      <c r="G506" s="29"/>
      <c r="H506" s="29"/>
    </row>
    <row r="507" spans="2:8" ht="15.75" customHeight="1" x14ac:dyDescent="0.35">
      <c r="B507" s="27"/>
      <c r="E507" s="28"/>
      <c r="F507" s="28"/>
      <c r="G507" s="29"/>
      <c r="H507" s="29"/>
    </row>
    <row r="508" spans="2:8" ht="15.75" customHeight="1" x14ac:dyDescent="0.35">
      <c r="B508" s="27"/>
      <c r="E508" s="28"/>
      <c r="F508" s="28"/>
      <c r="G508" s="29"/>
      <c r="H508" s="29"/>
    </row>
    <row r="509" spans="2:8" ht="15.75" customHeight="1" x14ac:dyDescent="0.35">
      <c r="B509" s="27"/>
      <c r="E509" s="28"/>
      <c r="F509" s="28"/>
      <c r="G509" s="29"/>
      <c r="H509" s="29"/>
    </row>
    <row r="510" spans="2:8" ht="15.75" customHeight="1" x14ac:dyDescent="0.35">
      <c r="B510" s="27"/>
      <c r="E510" s="28"/>
      <c r="F510" s="28"/>
      <c r="G510" s="29"/>
      <c r="H510" s="29"/>
    </row>
    <row r="511" spans="2:8" ht="15.75" customHeight="1" x14ac:dyDescent="0.35">
      <c r="B511" s="27"/>
      <c r="E511" s="28"/>
      <c r="F511" s="28"/>
      <c r="G511" s="29"/>
      <c r="H511" s="29"/>
    </row>
    <row r="512" spans="2:8" ht="15.75" customHeight="1" x14ac:dyDescent="0.35">
      <c r="B512" s="27"/>
      <c r="E512" s="28"/>
      <c r="F512" s="28"/>
      <c r="G512" s="29"/>
      <c r="H512" s="29"/>
    </row>
    <row r="513" spans="2:8" ht="15.75" customHeight="1" x14ac:dyDescent="0.35">
      <c r="B513" s="27"/>
      <c r="E513" s="28"/>
      <c r="F513" s="28"/>
      <c r="G513" s="29"/>
      <c r="H513" s="29"/>
    </row>
    <row r="514" spans="2:8" ht="15.75" customHeight="1" x14ac:dyDescent="0.35">
      <c r="B514" s="27"/>
      <c r="E514" s="28"/>
      <c r="F514" s="28"/>
      <c r="G514" s="29"/>
      <c r="H514" s="29"/>
    </row>
    <row r="515" spans="2:8" ht="15.75" customHeight="1" x14ac:dyDescent="0.35">
      <c r="B515" s="27"/>
      <c r="E515" s="28"/>
      <c r="F515" s="28"/>
      <c r="G515" s="29"/>
      <c r="H515" s="29"/>
    </row>
    <row r="516" spans="2:8" ht="15.75" customHeight="1" x14ac:dyDescent="0.35">
      <c r="B516" s="27"/>
      <c r="E516" s="28"/>
      <c r="F516" s="28"/>
      <c r="G516" s="29"/>
      <c r="H516" s="29"/>
    </row>
    <row r="517" spans="2:8" ht="15.75" customHeight="1" x14ac:dyDescent="0.35">
      <c r="B517" s="27"/>
      <c r="E517" s="28"/>
      <c r="F517" s="28"/>
      <c r="G517" s="29"/>
      <c r="H517" s="29"/>
    </row>
    <row r="518" spans="2:8" ht="15.75" customHeight="1" x14ac:dyDescent="0.35">
      <c r="B518" s="27"/>
      <c r="E518" s="28"/>
      <c r="F518" s="28"/>
      <c r="G518" s="29"/>
      <c r="H518" s="29"/>
    </row>
    <row r="519" spans="2:8" ht="15.75" customHeight="1" x14ac:dyDescent="0.35">
      <c r="B519" s="27"/>
      <c r="E519" s="28"/>
      <c r="F519" s="28"/>
      <c r="G519" s="29"/>
      <c r="H519" s="29"/>
    </row>
    <row r="520" spans="2:8" ht="15.75" customHeight="1" x14ac:dyDescent="0.35">
      <c r="B520" s="27"/>
      <c r="E520" s="28"/>
      <c r="F520" s="28"/>
      <c r="G520" s="29"/>
      <c r="H520" s="29"/>
    </row>
    <row r="521" spans="2:8" ht="15.75" customHeight="1" x14ac:dyDescent="0.35">
      <c r="B521" s="27"/>
      <c r="E521" s="28"/>
      <c r="F521" s="28"/>
      <c r="G521" s="29"/>
      <c r="H521" s="29"/>
    </row>
    <row r="522" spans="2:8" ht="15.75" customHeight="1" x14ac:dyDescent="0.35">
      <c r="B522" s="27"/>
      <c r="E522" s="28"/>
      <c r="F522" s="28"/>
      <c r="G522" s="29"/>
      <c r="H522" s="29"/>
    </row>
    <row r="523" spans="2:8" ht="15.75" customHeight="1" x14ac:dyDescent="0.35">
      <c r="B523" s="27"/>
      <c r="E523" s="28"/>
      <c r="F523" s="28"/>
      <c r="G523" s="29"/>
      <c r="H523" s="29"/>
    </row>
    <row r="524" spans="2:8" ht="15.75" customHeight="1" x14ac:dyDescent="0.35">
      <c r="B524" s="27"/>
      <c r="E524" s="28"/>
      <c r="F524" s="28"/>
      <c r="G524" s="29"/>
      <c r="H524" s="29"/>
    </row>
    <row r="525" spans="2:8" ht="15.75" customHeight="1" x14ac:dyDescent="0.35">
      <c r="B525" s="27"/>
      <c r="E525" s="28"/>
      <c r="F525" s="28"/>
      <c r="G525" s="29"/>
      <c r="H525" s="29"/>
    </row>
    <row r="526" spans="2:8" ht="15.75" customHeight="1" x14ac:dyDescent="0.35">
      <c r="B526" s="27"/>
      <c r="E526" s="28"/>
      <c r="F526" s="28"/>
      <c r="G526" s="29"/>
      <c r="H526" s="29"/>
    </row>
    <row r="527" spans="2:8" ht="15.75" customHeight="1" x14ac:dyDescent="0.35">
      <c r="B527" s="27"/>
      <c r="E527" s="28"/>
      <c r="F527" s="28"/>
      <c r="G527" s="29"/>
      <c r="H527" s="29"/>
    </row>
    <row r="528" spans="2:8" ht="15.75" customHeight="1" x14ac:dyDescent="0.35">
      <c r="B528" s="27"/>
      <c r="E528" s="28"/>
      <c r="F528" s="28"/>
      <c r="G528" s="29"/>
      <c r="H528" s="29"/>
    </row>
    <row r="529" spans="2:8" ht="15.75" customHeight="1" x14ac:dyDescent="0.35">
      <c r="B529" s="27"/>
      <c r="E529" s="28"/>
      <c r="F529" s="28"/>
      <c r="G529" s="29"/>
      <c r="H529" s="29"/>
    </row>
    <row r="530" spans="2:8" ht="15.75" customHeight="1" x14ac:dyDescent="0.35">
      <c r="B530" s="27"/>
      <c r="E530" s="28"/>
      <c r="F530" s="28"/>
      <c r="G530" s="29"/>
      <c r="H530" s="29"/>
    </row>
    <row r="531" spans="2:8" ht="15.75" customHeight="1" x14ac:dyDescent="0.35">
      <c r="B531" s="27"/>
      <c r="E531" s="28"/>
      <c r="F531" s="28"/>
      <c r="G531" s="29"/>
      <c r="H531" s="29"/>
    </row>
    <row r="532" spans="2:8" ht="15.75" customHeight="1" x14ac:dyDescent="0.35">
      <c r="B532" s="27"/>
      <c r="E532" s="28"/>
      <c r="F532" s="28"/>
      <c r="G532" s="29"/>
      <c r="H532" s="29"/>
    </row>
    <row r="533" spans="2:8" ht="15.75" customHeight="1" x14ac:dyDescent="0.35">
      <c r="B533" s="27"/>
      <c r="E533" s="28"/>
      <c r="F533" s="28"/>
      <c r="G533" s="29"/>
      <c r="H533" s="29"/>
    </row>
    <row r="534" spans="2:8" ht="15.75" customHeight="1" x14ac:dyDescent="0.35">
      <c r="B534" s="27"/>
      <c r="E534" s="28"/>
      <c r="F534" s="28"/>
      <c r="G534" s="29"/>
      <c r="H534" s="29"/>
    </row>
    <row r="535" spans="2:8" ht="15.75" customHeight="1" x14ac:dyDescent="0.35">
      <c r="B535" s="27"/>
      <c r="E535" s="28"/>
      <c r="F535" s="28"/>
      <c r="G535" s="29"/>
      <c r="H535" s="29"/>
    </row>
    <row r="536" spans="2:8" ht="15.75" customHeight="1" x14ac:dyDescent="0.35">
      <c r="B536" s="27"/>
      <c r="E536" s="28"/>
      <c r="F536" s="28"/>
      <c r="G536" s="29"/>
      <c r="H536" s="29"/>
    </row>
    <row r="537" spans="2:8" ht="15.75" customHeight="1" x14ac:dyDescent="0.35">
      <c r="B537" s="27"/>
      <c r="E537" s="28"/>
      <c r="F537" s="28"/>
      <c r="G537" s="29"/>
      <c r="H537" s="29"/>
    </row>
    <row r="538" spans="2:8" ht="15.75" customHeight="1" x14ac:dyDescent="0.35">
      <c r="B538" s="27"/>
      <c r="E538" s="28"/>
      <c r="F538" s="28"/>
      <c r="G538" s="29"/>
      <c r="H538" s="29"/>
    </row>
    <row r="539" spans="2:8" ht="15.75" customHeight="1" x14ac:dyDescent="0.35">
      <c r="B539" s="27"/>
      <c r="E539" s="28"/>
      <c r="F539" s="28"/>
      <c r="G539" s="29"/>
      <c r="H539" s="29"/>
    </row>
    <row r="540" spans="2:8" ht="15.75" customHeight="1" x14ac:dyDescent="0.35">
      <c r="B540" s="27"/>
      <c r="E540" s="28"/>
      <c r="F540" s="28"/>
      <c r="G540" s="29"/>
      <c r="H540" s="29"/>
    </row>
    <row r="541" spans="2:8" ht="15.75" customHeight="1" x14ac:dyDescent="0.35">
      <c r="B541" s="27"/>
      <c r="E541" s="28"/>
      <c r="F541" s="28"/>
      <c r="G541" s="29"/>
      <c r="H541" s="29"/>
    </row>
    <row r="542" spans="2:8" ht="15.75" customHeight="1" x14ac:dyDescent="0.35">
      <c r="B542" s="27"/>
      <c r="E542" s="28"/>
      <c r="F542" s="28"/>
      <c r="G542" s="29"/>
      <c r="H542" s="29"/>
    </row>
    <row r="543" spans="2:8" ht="15.75" customHeight="1" x14ac:dyDescent="0.35">
      <c r="B543" s="27"/>
      <c r="E543" s="28"/>
      <c r="F543" s="28"/>
      <c r="G543" s="29"/>
      <c r="H543" s="29"/>
    </row>
    <row r="544" spans="2:8" ht="15.75" customHeight="1" x14ac:dyDescent="0.35">
      <c r="B544" s="27"/>
      <c r="E544" s="28"/>
      <c r="F544" s="28"/>
      <c r="G544" s="29"/>
      <c r="H544" s="29"/>
    </row>
    <row r="545" spans="2:8" ht="15.75" customHeight="1" x14ac:dyDescent="0.35">
      <c r="B545" s="27"/>
      <c r="E545" s="28"/>
      <c r="F545" s="28"/>
      <c r="G545" s="29"/>
      <c r="H545" s="29"/>
    </row>
    <row r="546" spans="2:8" ht="15.75" customHeight="1" x14ac:dyDescent="0.35">
      <c r="B546" s="27"/>
      <c r="E546" s="28"/>
      <c r="F546" s="28"/>
      <c r="G546" s="29"/>
      <c r="H546" s="29"/>
    </row>
    <row r="547" spans="2:8" ht="15.75" customHeight="1" x14ac:dyDescent="0.35">
      <c r="B547" s="27"/>
      <c r="E547" s="28"/>
      <c r="F547" s="28"/>
      <c r="G547" s="29"/>
      <c r="H547" s="29"/>
    </row>
    <row r="548" spans="2:8" ht="15.75" customHeight="1" x14ac:dyDescent="0.35">
      <c r="B548" s="27"/>
      <c r="E548" s="28"/>
      <c r="F548" s="28"/>
      <c r="G548" s="29"/>
      <c r="H548" s="29"/>
    </row>
    <row r="549" spans="2:8" ht="15.75" customHeight="1" x14ac:dyDescent="0.35">
      <c r="B549" s="27"/>
      <c r="E549" s="28"/>
      <c r="F549" s="28"/>
      <c r="G549" s="29"/>
      <c r="H549" s="29"/>
    </row>
    <row r="550" spans="2:8" ht="15.75" customHeight="1" x14ac:dyDescent="0.35">
      <c r="B550" s="27"/>
      <c r="E550" s="28"/>
      <c r="F550" s="28"/>
      <c r="G550" s="29"/>
      <c r="H550" s="29"/>
    </row>
    <row r="551" spans="2:8" ht="15.75" customHeight="1" x14ac:dyDescent="0.35">
      <c r="B551" s="27"/>
      <c r="E551" s="28"/>
      <c r="F551" s="28"/>
      <c r="G551" s="29"/>
      <c r="H551" s="29"/>
    </row>
    <row r="552" spans="2:8" ht="15.75" customHeight="1" x14ac:dyDescent="0.35">
      <c r="B552" s="27"/>
      <c r="E552" s="28"/>
      <c r="F552" s="28"/>
      <c r="G552" s="29"/>
      <c r="H552" s="29"/>
    </row>
    <row r="553" spans="2:8" ht="15.75" customHeight="1" x14ac:dyDescent="0.35">
      <c r="B553" s="27"/>
      <c r="E553" s="28"/>
      <c r="F553" s="28"/>
      <c r="G553" s="29"/>
      <c r="H553" s="29"/>
    </row>
    <row r="554" spans="2:8" ht="15.75" customHeight="1" x14ac:dyDescent="0.35">
      <c r="B554" s="27"/>
      <c r="E554" s="28"/>
      <c r="F554" s="28"/>
      <c r="G554" s="29"/>
      <c r="H554" s="29"/>
    </row>
    <row r="555" spans="2:8" ht="15.75" customHeight="1" x14ac:dyDescent="0.35">
      <c r="B555" s="27"/>
      <c r="E555" s="28"/>
      <c r="F555" s="28"/>
      <c r="G555" s="29"/>
      <c r="H555" s="29"/>
    </row>
    <row r="556" spans="2:8" ht="15.75" customHeight="1" x14ac:dyDescent="0.35">
      <c r="B556" s="27"/>
      <c r="E556" s="28"/>
      <c r="F556" s="28"/>
      <c r="G556" s="29"/>
      <c r="H556" s="29"/>
    </row>
    <row r="557" spans="2:8" ht="15.75" customHeight="1" x14ac:dyDescent="0.35">
      <c r="B557" s="27"/>
      <c r="E557" s="28"/>
      <c r="F557" s="28"/>
      <c r="G557" s="29"/>
      <c r="H557" s="29"/>
    </row>
    <row r="558" spans="2:8" ht="15.75" customHeight="1" x14ac:dyDescent="0.35">
      <c r="B558" s="27"/>
      <c r="E558" s="28"/>
      <c r="F558" s="28"/>
      <c r="G558" s="29"/>
      <c r="H558" s="29"/>
    </row>
    <row r="559" spans="2:8" ht="15.75" customHeight="1" x14ac:dyDescent="0.35">
      <c r="B559" s="27"/>
      <c r="E559" s="28"/>
      <c r="F559" s="28"/>
      <c r="G559" s="29"/>
      <c r="H559" s="29"/>
    </row>
    <row r="560" spans="2:8" ht="15.75" customHeight="1" x14ac:dyDescent="0.35">
      <c r="B560" s="27"/>
      <c r="E560" s="28"/>
      <c r="F560" s="28"/>
      <c r="G560" s="29"/>
      <c r="H560" s="29"/>
    </row>
    <row r="561" spans="2:8" ht="15.75" customHeight="1" x14ac:dyDescent="0.35">
      <c r="B561" s="27"/>
      <c r="E561" s="28"/>
      <c r="F561" s="28"/>
      <c r="G561" s="29"/>
      <c r="H561" s="29"/>
    </row>
    <row r="562" spans="2:8" ht="15.75" customHeight="1" x14ac:dyDescent="0.35">
      <c r="B562" s="27"/>
      <c r="E562" s="28"/>
      <c r="F562" s="28"/>
      <c r="G562" s="29"/>
      <c r="H562" s="29"/>
    </row>
    <row r="563" spans="2:8" ht="15.75" customHeight="1" x14ac:dyDescent="0.35">
      <c r="B563" s="27"/>
      <c r="E563" s="28"/>
      <c r="F563" s="28"/>
      <c r="G563" s="29"/>
      <c r="H563" s="29"/>
    </row>
    <row r="564" spans="2:8" ht="15.75" customHeight="1" x14ac:dyDescent="0.35">
      <c r="B564" s="27"/>
      <c r="E564" s="28"/>
      <c r="F564" s="28"/>
      <c r="G564" s="29"/>
      <c r="H564" s="29"/>
    </row>
    <row r="565" spans="2:8" ht="15.75" customHeight="1" x14ac:dyDescent="0.35">
      <c r="B565" s="27"/>
      <c r="E565" s="28"/>
      <c r="F565" s="28"/>
      <c r="G565" s="29"/>
      <c r="H565" s="29"/>
    </row>
    <row r="566" spans="2:8" ht="15.75" customHeight="1" x14ac:dyDescent="0.35">
      <c r="B566" s="27"/>
      <c r="E566" s="28"/>
      <c r="F566" s="28"/>
      <c r="G566" s="29"/>
      <c r="H566" s="29"/>
    </row>
    <row r="567" spans="2:8" ht="15.75" customHeight="1" x14ac:dyDescent="0.35">
      <c r="B567" s="27"/>
      <c r="E567" s="28"/>
      <c r="F567" s="28"/>
      <c r="G567" s="29"/>
      <c r="H567" s="29"/>
    </row>
    <row r="568" spans="2:8" ht="15.75" customHeight="1" x14ac:dyDescent="0.35">
      <c r="B568" s="27"/>
      <c r="E568" s="28"/>
      <c r="F568" s="28"/>
      <c r="G568" s="29"/>
      <c r="H568" s="29"/>
    </row>
    <row r="569" spans="2:8" ht="15.75" customHeight="1" x14ac:dyDescent="0.35">
      <c r="B569" s="27"/>
      <c r="E569" s="28"/>
      <c r="F569" s="28"/>
      <c r="G569" s="29"/>
      <c r="H569" s="29"/>
    </row>
    <row r="570" spans="2:8" ht="15.75" customHeight="1" x14ac:dyDescent="0.35">
      <c r="B570" s="27"/>
      <c r="E570" s="28"/>
      <c r="F570" s="28"/>
      <c r="G570" s="29"/>
      <c r="H570" s="29"/>
    </row>
    <row r="571" spans="2:8" ht="15.75" customHeight="1" x14ac:dyDescent="0.35">
      <c r="B571" s="27"/>
      <c r="E571" s="28"/>
      <c r="F571" s="28"/>
      <c r="G571" s="29"/>
      <c r="H571" s="29"/>
    </row>
    <row r="572" spans="2:8" ht="15.75" customHeight="1" x14ac:dyDescent="0.35">
      <c r="B572" s="27"/>
      <c r="E572" s="28"/>
      <c r="F572" s="28"/>
      <c r="G572" s="29"/>
      <c r="H572" s="29"/>
    </row>
    <row r="573" spans="2:8" ht="15.75" customHeight="1" x14ac:dyDescent="0.35">
      <c r="B573" s="27"/>
      <c r="E573" s="28"/>
      <c r="F573" s="28"/>
      <c r="G573" s="29"/>
      <c r="H573" s="29"/>
    </row>
    <row r="574" spans="2:8" ht="15.75" customHeight="1" x14ac:dyDescent="0.35">
      <c r="B574" s="27"/>
      <c r="E574" s="28"/>
      <c r="F574" s="28"/>
      <c r="G574" s="29"/>
      <c r="H574" s="29"/>
    </row>
    <row r="575" spans="2:8" ht="15.75" customHeight="1" x14ac:dyDescent="0.35">
      <c r="B575" s="27"/>
      <c r="E575" s="28"/>
      <c r="F575" s="28"/>
      <c r="G575" s="29"/>
      <c r="H575" s="29"/>
    </row>
    <row r="576" spans="2:8" ht="15.75" customHeight="1" x14ac:dyDescent="0.35">
      <c r="B576" s="27"/>
      <c r="E576" s="28"/>
      <c r="F576" s="28"/>
      <c r="G576" s="29"/>
      <c r="H576" s="29"/>
    </row>
    <row r="577" spans="2:8" ht="15.75" customHeight="1" x14ac:dyDescent="0.35">
      <c r="B577" s="27"/>
      <c r="E577" s="28"/>
      <c r="F577" s="28"/>
      <c r="G577" s="29"/>
      <c r="H577" s="29"/>
    </row>
    <row r="578" spans="2:8" ht="15.75" customHeight="1" x14ac:dyDescent="0.35">
      <c r="B578" s="27"/>
      <c r="E578" s="28"/>
      <c r="F578" s="28"/>
      <c r="G578" s="29"/>
      <c r="H578" s="29"/>
    </row>
    <row r="579" spans="2:8" ht="15.75" customHeight="1" x14ac:dyDescent="0.35">
      <c r="B579" s="27"/>
      <c r="E579" s="28"/>
      <c r="F579" s="28"/>
      <c r="G579" s="29"/>
      <c r="H579" s="29"/>
    </row>
    <row r="580" spans="2:8" ht="15.75" customHeight="1" x14ac:dyDescent="0.35">
      <c r="B580" s="27"/>
      <c r="E580" s="28"/>
      <c r="F580" s="28"/>
      <c r="G580" s="29"/>
      <c r="H580" s="29"/>
    </row>
    <row r="581" spans="2:8" ht="15.75" customHeight="1" x14ac:dyDescent="0.35">
      <c r="B581" s="27"/>
      <c r="E581" s="28"/>
      <c r="F581" s="28"/>
      <c r="G581" s="29"/>
      <c r="H581" s="29"/>
    </row>
    <row r="582" spans="2:8" ht="15.75" customHeight="1" x14ac:dyDescent="0.35">
      <c r="B582" s="27"/>
      <c r="E582" s="28"/>
      <c r="F582" s="28"/>
      <c r="G582" s="29"/>
      <c r="H582" s="29"/>
    </row>
    <row r="583" spans="2:8" ht="15.75" customHeight="1" x14ac:dyDescent="0.35">
      <c r="B583" s="27"/>
      <c r="E583" s="28"/>
      <c r="F583" s="28"/>
      <c r="G583" s="29"/>
      <c r="H583" s="29"/>
    </row>
    <row r="584" spans="2:8" ht="15.75" customHeight="1" x14ac:dyDescent="0.35">
      <c r="B584" s="27"/>
      <c r="E584" s="28"/>
      <c r="F584" s="28"/>
      <c r="G584" s="29"/>
      <c r="H584" s="29"/>
    </row>
    <row r="585" spans="2:8" ht="15.75" customHeight="1" x14ac:dyDescent="0.35">
      <c r="B585" s="27"/>
      <c r="E585" s="28"/>
      <c r="F585" s="28"/>
      <c r="G585" s="29"/>
      <c r="H585" s="29"/>
    </row>
    <row r="586" spans="2:8" ht="15.75" customHeight="1" x14ac:dyDescent="0.35">
      <c r="B586" s="27"/>
      <c r="E586" s="28"/>
      <c r="F586" s="28"/>
      <c r="G586" s="29"/>
      <c r="H586" s="29"/>
    </row>
    <row r="587" spans="2:8" ht="15.75" customHeight="1" x14ac:dyDescent="0.35">
      <c r="B587" s="27"/>
      <c r="E587" s="28"/>
      <c r="F587" s="28"/>
      <c r="G587" s="29"/>
      <c r="H587" s="29"/>
    </row>
    <row r="588" spans="2:8" ht="15.75" customHeight="1" x14ac:dyDescent="0.35">
      <c r="B588" s="27"/>
      <c r="E588" s="28"/>
      <c r="F588" s="28"/>
      <c r="G588" s="29"/>
      <c r="H588" s="29"/>
    </row>
    <row r="589" spans="2:8" ht="15.75" customHeight="1" x14ac:dyDescent="0.35">
      <c r="B589" s="27"/>
      <c r="E589" s="28"/>
      <c r="F589" s="28"/>
      <c r="G589" s="29"/>
      <c r="H589" s="29"/>
    </row>
    <row r="590" spans="2:8" ht="15.75" customHeight="1" x14ac:dyDescent="0.35">
      <c r="B590" s="27"/>
      <c r="E590" s="28"/>
      <c r="F590" s="28"/>
      <c r="G590" s="29"/>
      <c r="H590" s="29"/>
    </row>
    <row r="591" spans="2:8" ht="15.75" customHeight="1" x14ac:dyDescent="0.35">
      <c r="B591" s="27"/>
      <c r="E591" s="28"/>
      <c r="F591" s="28"/>
      <c r="G591" s="29"/>
      <c r="H591" s="29"/>
    </row>
    <row r="592" spans="2:8" ht="15.75" customHeight="1" x14ac:dyDescent="0.35">
      <c r="B592" s="27"/>
      <c r="E592" s="28"/>
      <c r="F592" s="28"/>
      <c r="G592" s="29"/>
      <c r="H592" s="29"/>
    </row>
    <row r="593" spans="2:8" ht="15.75" customHeight="1" x14ac:dyDescent="0.35">
      <c r="B593" s="27"/>
      <c r="E593" s="28"/>
      <c r="F593" s="28"/>
      <c r="G593" s="29"/>
      <c r="H593" s="29"/>
    </row>
    <row r="594" spans="2:8" ht="15.75" customHeight="1" x14ac:dyDescent="0.35">
      <c r="B594" s="27"/>
      <c r="E594" s="28"/>
      <c r="F594" s="28"/>
      <c r="G594" s="29"/>
      <c r="H594" s="29"/>
    </row>
    <row r="595" spans="2:8" ht="15.75" customHeight="1" x14ac:dyDescent="0.35">
      <c r="B595" s="27"/>
      <c r="E595" s="28"/>
      <c r="F595" s="28"/>
      <c r="G595" s="29"/>
      <c r="H595" s="29"/>
    </row>
    <row r="596" spans="2:8" ht="15.75" customHeight="1" x14ac:dyDescent="0.35">
      <c r="B596" s="27"/>
      <c r="E596" s="28"/>
      <c r="F596" s="28"/>
      <c r="G596" s="29"/>
      <c r="H596" s="29"/>
    </row>
    <row r="597" spans="2:8" ht="15.75" customHeight="1" x14ac:dyDescent="0.35">
      <c r="B597" s="27"/>
      <c r="E597" s="28"/>
      <c r="F597" s="28"/>
      <c r="G597" s="29"/>
      <c r="H597" s="29"/>
    </row>
    <row r="598" spans="2:8" ht="15.75" customHeight="1" x14ac:dyDescent="0.35">
      <c r="B598" s="27"/>
      <c r="E598" s="28"/>
      <c r="F598" s="28"/>
      <c r="G598" s="29"/>
      <c r="H598" s="29"/>
    </row>
    <row r="599" spans="2:8" ht="15.75" customHeight="1" x14ac:dyDescent="0.35">
      <c r="B599" s="27"/>
      <c r="E599" s="28"/>
      <c r="F599" s="28"/>
      <c r="G599" s="29"/>
      <c r="H599" s="29"/>
    </row>
    <row r="600" spans="2:8" ht="15.75" customHeight="1" x14ac:dyDescent="0.35">
      <c r="B600" s="27"/>
      <c r="E600" s="28"/>
      <c r="F600" s="28"/>
      <c r="G600" s="29"/>
      <c r="H600" s="29"/>
    </row>
    <row r="601" spans="2:8" ht="15.75" customHeight="1" x14ac:dyDescent="0.35">
      <c r="B601" s="27"/>
      <c r="E601" s="28"/>
      <c r="F601" s="28"/>
      <c r="G601" s="29"/>
      <c r="H601" s="29"/>
    </row>
    <row r="602" spans="2:8" ht="15.75" customHeight="1" x14ac:dyDescent="0.35">
      <c r="B602" s="27"/>
      <c r="E602" s="28"/>
      <c r="F602" s="28"/>
      <c r="G602" s="29"/>
      <c r="H602" s="29"/>
    </row>
    <row r="603" spans="2:8" ht="15.75" customHeight="1" x14ac:dyDescent="0.35">
      <c r="B603" s="27"/>
      <c r="E603" s="28"/>
      <c r="F603" s="28"/>
      <c r="G603" s="29"/>
      <c r="H603" s="29"/>
    </row>
    <row r="604" spans="2:8" ht="15.75" customHeight="1" x14ac:dyDescent="0.35">
      <c r="B604" s="27"/>
      <c r="E604" s="28"/>
      <c r="F604" s="28"/>
      <c r="G604" s="29"/>
      <c r="H604" s="29"/>
    </row>
    <row r="605" spans="2:8" ht="15.75" customHeight="1" x14ac:dyDescent="0.35">
      <c r="B605" s="27"/>
      <c r="E605" s="28"/>
      <c r="F605" s="28"/>
      <c r="G605" s="29"/>
      <c r="H605" s="29"/>
    </row>
    <row r="606" spans="2:8" ht="15.75" customHeight="1" x14ac:dyDescent="0.35">
      <c r="B606" s="27"/>
      <c r="E606" s="28"/>
      <c r="F606" s="28"/>
      <c r="G606" s="29"/>
      <c r="H606" s="29"/>
    </row>
    <row r="607" spans="2:8" ht="15.75" customHeight="1" x14ac:dyDescent="0.35">
      <c r="B607" s="27"/>
      <c r="E607" s="28"/>
      <c r="F607" s="28"/>
      <c r="G607" s="29"/>
      <c r="H607" s="29"/>
    </row>
    <row r="608" spans="2:8" ht="15.75" customHeight="1" x14ac:dyDescent="0.35">
      <c r="B608" s="27"/>
      <c r="E608" s="28"/>
      <c r="F608" s="28"/>
      <c r="G608" s="29"/>
      <c r="H608" s="29"/>
    </row>
    <row r="609" spans="2:8" ht="15.75" customHeight="1" x14ac:dyDescent="0.35">
      <c r="B609" s="27"/>
      <c r="E609" s="28"/>
      <c r="F609" s="28"/>
      <c r="G609" s="29"/>
      <c r="H609" s="29"/>
    </row>
    <row r="610" spans="2:8" ht="15.75" customHeight="1" x14ac:dyDescent="0.35">
      <c r="B610" s="27"/>
      <c r="E610" s="28"/>
      <c r="F610" s="28"/>
      <c r="G610" s="29"/>
      <c r="H610" s="29"/>
    </row>
    <row r="611" spans="2:8" ht="15.75" customHeight="1" x14ac:dyDescent="0.35">
      <c r="B611" s="27"/>
      <c r="E611" s="28"/>
      <c r="F611" s="28"/>
      <c r="G611" s="29"/>
      <c r="H611" s="29"/>
    </row>
    <row r="612" spans="2:8" ht="15.75" customHeight="1" x14ac:dyDescent="0.35">
      <c r="B612" s="27"/>
      <c r="E612" s="28"/>
      <c r="F612" s="28"/>
      <c r="G612" s="29"/>
      <c r="H612" s="29"/>
    </row>
    <row r="613" spans="2:8" ht="15.75" customHeight="1" x14ac:dyDescent="0.35">
      <c r="B613" s="27"/>
      <c r="E613" s="28"/>
      <c r="F613" s="28"/>
      <c r="G613" s="29"/>
      <c r="H613" s="29"/>
    </row>
    <row r="614" spans="2:8" ht="15.75" customHeight="1" x14ac:dyDescent="0.35">
      <c r="B614" s="27"/>
      <c r="E614" s="28"/>
      <c r="F614" s="28"/>
      <c r="G614" s="29"/>
      <c r="H614" s="29"/>
    </row>
    <row r="615" spans="2:8" ht="15.75" customHeight="1" x14ac:dyDescent="0.35">
      <c r="B615" s="27"/>
      <c r="E615" s="28"/>
      <c r="F615" s="28"/>
      <c r="G615" s="29"/>
      <c r="H615" s="29"/>
    </row>
    <row r="616" spans="2:8" ht="15.75" customHeight="1" x14ac:dyDescent="0.35">
      <c r="B616" s="27"/>
      <c r="E616" s="28"/>
      <c r="F616" s="28"/>
      <c r="G616" s="29"/>
      <c r="H616" s="29"/>
    </row>
    <row r="617" spans="2:8" ht="15.75" customHeight="1" x14ac:dyDescent="0.35">
      <c r="B617" s="27"/>
      <c r="E617" s="28"/>
      <c r="F617" s="28"/>
      <c r="G617" s="29"/>
      <c r="H617" s="29"/>
    </row>
    <row r="618" spans="2:8" ht="15.75" customHeight="1" x14ac:dyDescent="0.35">
      <c r="B618" s="27"/>
      <c r="E618" s="28"/>
      <c r="F618" s="28"/>
      <c r="G618" s="29"/>
      <c r="H618" s="29"/>
    </row>
    <row r="619" spans="2:8" ht="15.75" customHeight="1" x14ac:dyDescent="0.35">
      <c r="B619" s="27"/>
      <c r="E619" s="28"/>
      <c r="F619" s="28"/>
      <c r="G619" s="29"/>
      <c r="H619" s="29"/>
    </row>
    <row r="620" spans="2:8" ht="15.75" customHeight="1" x14ac:dyDescent="0.35">
      <c r="B620" s="27"/>
      <c r="E620" s="28"/>
      <c r="F620" s="28"/>
      <c r="G620" s="29"/>
      <c r="H620" s="29"/>
    </row>
    <row r="621" spans="2:8" ht="15.75" customHeight="1" x14ac:dyDescent="0.35">
      <c r="B621" s="27"/>
      <c r="E621" s="28"/>
      <c r="F621" s="28"/>
      <c r="G621" s="29"/>
      <c r="H621" s="29"/>
    </row>
    <row r="622" spans="2:8" ht="15.75" customHeight="1" x14ac:dyDescent="0.35">
      <c r="B622" s="27"/>
      <c r="E622" s="28"/>
      <c r="F622" s="28"/>
      <c r="G622" s="29"/>
      <c r="H622" s="29"/>
    </row>
    <row r="623" spans="2:8" ht="15.75" customHeight="1" x14ac:dyDescent="0.35">
      <c r="B623" s="27"/>
      <c r="E623" s="28"/>
      <c r="F623" s="28"/>
      <c r="G623" s="29"/>
      <c r="H623" s="29"/>
    </row>
    <row r="624" spans="2:8" ht="15.75" customHeight="1" x14ac:dyDescent="0.35">
      <c r="B624" s="27"/>
      <c r="E624" s="28"/>
      <c r="F624" s="28"/>
      <c r="G624" s="29"/>
      <c r="H624" s="29"/>
    </row>
    <row r="625" spans="2:8" ht="15.75" customHeight="1" x14ac:dyDescent="0.35">
      <c r="B625" s="27"/>
      <c r="E625" s="28"/>
      <c r="F625" s="28"/>
      <c r="G625" s="29"/>
      <c r="H625" s="29"/>
    </row>
    <row r="626" spans="2:8" ht="15.75" customHeight="1" x14ac:dyDescent="0.35">
      <c r="B626" s="27"/>
      <c r="E626" s="28"/>
      <c r="F626" s="28"/>
      <c r="G626" s="29"/>
      <c r="H626" s="29"/>
    </row>
    <row r="627" spans="2:8" ht="15.75" customHeight="1" x14ac:dyDescent="0.35">
      <c r="B627" s="27"/>
      <c r="E627" s="28"/>
      <c r="F627" s="28"/>
      <c r="G627" s="29"/>
      <c r="H627" s="29"/>
    </row>
    <row r="628" spans="2:8" ht="15.75" customHeight="1" x14ac:dyDescent="0.35">
      <c r="B628" s="27"/>
      <c r="E628" s="28"/>
      <c r="F628" s="28"/>
      <c r="G628" s="29"/>
      <c r="H628" s="29"/>
    </row>
    <row r="629" spans="2:8" ht="15.75" customHeight="1" x14ac:dyDescent="0.35">
      <c r="B629" s="27"/>
      <c r="E629" s="28"/>
      <c r="F629" s="28"/>
      <c r="G629" s="29"/>
      <c r="H629" s="29"/>
    </row>
    <row r="630" spans="2:8" ht="15.75" customHeight="1" x14ac:dyDescent="0.35">
      <c r="B630" s="27"/>
      <c r="E630" s="28"/>
      <c r="F630" s="28"/>
      <c r="G630" s="29"/>
      <c r="H630" s="29"/>
    </row>
    <row r="631" spans="2:8" ht="15.75" customHeight="1" x14ac:dyDescent="0.35">
      <c r="B631" s="27"/>
      <c r="E631" s="28"/>
      <c r="F631" s="28"/>
      <c r="G631" s="29"/>
      <c r="H631" s="29"/>
    </row>
    <row r="632" spans="2:8" ht="15.75" customHeight="1" x14ac:dyDescent="0.35">
      <c r="B632" s="27"/>
      <c r="E632" s="28"/>
      <c r="F632" s="28"/>
      <c r="G632" s="29"/>
      <c r="H632" s="29"/>
    </row>
    <row r="633" spans="2:8" ht="15.75" customHeight="1" x14ac:dyDescent="0.35">
      <c r="B633" s="27"/>
      <c r="E633" s="28"/>
      <c r="F633" s="28"/>
      <c r="G633" s="29"/>
      <c r="H633" s="29"/>
    </row>
    <row r="634" spans="2:8" ht="15.75" customHeight="1" x14ac:dyDescent="0.35">
      <c r="B634" s="27"/>
      <c r="E634" s="28"/>
      <c r="F634" s="28"/>
      <c r="G634" s="29"/>
      <c r="H634" s="29"/>
    </row>
    <row r="635" spans="2:8" ht="15.75" customHeight="1" x14ac:dyDescent="0.35">
      <c r="B635" s="27"/>
      <c r="E635" s="28"/>
      <c r="F635" s="28"/>
      <c r="G635" s="29"/>
      <c r="H635" s="29"/>
    </row>
    <row r="636" spans="2:8" ht="15.75" customHeight="1" x14ac:dyDescent="0.35">
      <c r="B636" s="27"/>
      <c r="E636" s="28"/>
      <c r="F636" s="28"/>
      <c r="G636" s="29"/>
      <c r="H636" s="29"/>
    </row>
    <row r="637" spans="2:8" ht="15.75" customHeight="1" x14ac:dyDescent="0.35">
      <c r="B637" s="27"/>
      <c r="E637" s="28"/>
      <c r="F637" s="28"/>
      <c r="G637" s="29"/>
      <c r="H637" s="29"/>
    </row>
    <row r="638" spans="2:8" ht="15.75" customHeight="1" x14ac:dyDescent="0.35">
      <c r="B638" s="27"/>
      <c r="E638" s="28"/>
      <c r="F638" s="28"/>
      <c r="G638" s="29"/>
      <c r="H638" s="29"/>
    </row>
    <row r="639" spans="2:8" ht="15.75" customHeight="1" x14ac:dyDescent="0.35">
      <c r="B639" s="27"/>
      <c r="E639" s="28"/>
      <c r="F639" s="28"/>
      <c r="G639" s="29"/>
      <c r="H639" s="29"/>
    </row>
    <row r="640" spans="2:8" ht="15.75" customHeight="1" x14ac:dyDescent="0.35">
      <c r="B640" s="27"/>
      <c r="E640" s="28"/>
      <c r="F640" s="28"/>
      <c r="G640" s="29"/>
      <c r="H640" s="29"/>
    </row>
    <row r="641" spans="2:8" ht="15.75" customHeight="1" x14ac:dyDescent="0.35">
      <c r="B641" s="27"/>
      <c r="E641" s="28"/>
      <c r="F641" s="28"/>
      <c r="G641" s="29"/>
      <c r="H641" s="29"/>
    </row>
    <row r="642" spans="2:8" ht="15.75" customHeight="1" x14ac:dyDescent="0.35">
      <c r="B642" s="27"/>
      <c r="E642" s="28"/>
      <c r="F642" s="28"/>
      <c r="G642" s="29"/>
      <c r="H642" s="29"/>
    </row>
    <row r="643" spans="2:8" ht="15.75" customHeight="1" x14ac:dyDescent="0.35">
      <c r="B643" s="27"/>
      <c r="E643" s="28"/>
      <c r="F643" s="28"/>
      <c r="G643" s="29"/>
      <c r="H643" s="29"/>
    </row>
    <row r="644" spans="2:8" ht="15.75" customHeight="1" x14ac:dyDescent="0.35">
      <c r="B644" s="27"/>
      <c r="E644" s="28"/>
      <c r="F644" s="28"/>
      <c r="G644" s="29"/>
      <c r="H644" s="29"/>
    </row>
    <row r="645" spans="2:8" ht="15.75" customHeight="1" x14ac:dyDescent="0.35">
      <c r="B645" s="27"/>
      <c r="E645" s="28"/>
      <c r="F645" s="28"/>
      <c r="G645" s="29"/>
      <c r="H645" s="29"/>
    </row>
    <row r="646" spans="2:8" ht="15.75" customHeight="1" x14ac:dyDescent="0.35">
      <c r="B646" s="27"/>
      <c r="E646" s="28"/>
      <c r="F646" s="28"/>
      <c r="G646" s="29"/>
      <c r="H646" s="29"/>
    </row>
    <row r="647" spans="2:8" ht="15.75" customHeight="1" x14ac:dyDescent="0.35">
      <c r="B647" s="27"/>
      <c r="E647" s="28"/>
      <c r="F647" s="28"/>
      <c r="G647" s="29"/>
      <c r="H647" s="29"/>
    </row>
    <row r="648" spans="2:8" ht="15.75" customHeight="1" x14ac:dyDescent="0.35">
      <c r="B648" s="27"/>
      <c r="E648" s="28"/>
      <c r="F648" s="28"/>
      <c r="G648" s="29"/>
      <c r="H648" s="29"/>
    </row>
    <row r="649" spans="2:8" ht="15.75" customHeight="1" x14ac:dyDescent="0.35">
      <c r="B649" s="27"/>
      <c r="E649" s="28"/>
      <c r="F649" s="28"/>
      <c r="G649" s="29"/>
      <c r="H649" s="29"/>
    </row>
    <row r="650" spans="2:8" ht="15.75" customHeight="1" x14ac:dyDescent="0.35">
      <c r="B650" s="27"/>
      <c r="E650" s="28"/>
      <c r="F650" s="28"/>
      <c r="G650" s="29"/>
      <c r="H650" s="29"/>
    </row>
    <row r="651" spans="2:8" ht="15.75" customHeight="1" x14ac:dyDescent="0.35">
      <c r="B651" s="27"/>
      <c r="E651" s="28"/>
      <c r="F651" s="28"/>
      <c r="G651" s="29"/>
      <c r="H651" s="29"/>
    </row>
    <row r="652" spans="2:8" ht="15.75" customHeight="1" x14ac:dyDescent="0.35">
      <c r="B652" s="27"/>
      <c r="E652" s="28"/>
      <c r="F652" s="28"/>
      <c r="G652" s="29"/>
      <c r="H652" s="29"/>
    </row>
    <row r="653" spans="2:8" ht="15.75" customHeight="1" x14ac:dyDescent="0.35">
      <c r="B653" s="27"/>
      <c r="E653" s="28"/>
      <c r="F653" s="28"/>
      <c r="G653" s="29"/>
      <c r="H653" s="29"/>
    </row>
    <row r="654" spans="2:8" ht="15.75" customHeight="1" x14ac:dyDescent="0.35">
      <c r="B654" s="27"/>
      <c r="E654" s="28"/>
      <c r="F654" s="28"/>
      <c r="G654" s="29"/>
      <c r="H654" s="29"/>
    </row>
    <row r="655" spans="2:8" ht="15.75" customHeight="1" x14ac:dyDescent="0.35">
      <c r="B655" s="27"/>
      <c r="E655" s="28"/>
      <c r="F655" s="28"/>
      <c r="G655" s="29"/>
      <c r="H655" s="29"/>
    </row>
    <row r="656" spans="2:8" ht="15.75" customHeight="1" x14ac:dyDescent="0.35">
      <c r="B656" s="27"/>
      <c r="E656" s="28"/>
      <c r="F656" s="28"/>
      <c r="G656" s="29"/>
      <c r="H656" s="29"/>
    </row>
    <row r="657" spans="2:8" ht="15.75" customHeight="1" x14ac:dyDescent="0.35">
      <c r="B657" s="27"/>
      <c r="E657" s="28"/>
      <c r="F657" s="28"/>
      <c r="G657" s="29"/>
      <c r="H657" s="29"/>
    </row>
    <row r="658" spans="2:8" ht="15.75" customHeight="1" x14ac:dyDescent="0.35">
      <c r="B658" s="27"/>
      <c r="E658" s="28"/>
      <c r="F658" s="28"/>
      <c r="G658" s="29"/>
      <c r="H658" s="29"/>
    </row>
    <row r="659" spans="2:8" ht="15.75" customHeight="1" x14ac:dyDescent="0.35">
      <c r="B659" s="27"/>
      <c r="E659" s="28"/>
      <c r="F659" s="28"/>
      <c r="G659" s="29"/>
      <c r="H659" s="29"/>
    </row>
    <row r="660" spans="2:8" ht="15.75" customHeight="1" x14ac:dyDescent="0.35">
      <c r="B660" s="27"/>
      <c r="E660" s="28"/>
      <c r="F660" s="28"/>
      <c r="G660" s="29"/>
      <c r="H660" s="29"/>
    </row>
    <row r="661" spans="2:8" ht="15.75" customHeight="1" x14ac:dyDescent="0.35">
      <c r="B661" s="27"/>
      <c r="E661" s="28"/>
      <c r="F661" s="28"/>
      <c r="G661" s="29"/>
      <c r="H661" s="29"/>
    </row>
    <row r="662" spans="2:8" ht="15.75" customHeight="1" x14ac:dyDescent="0.35">
      <c r="B662" s="27"/>
      <c r="E662" s="28"/>
      <c r="F662" s="28"/>
      <c r="G662" s="29"/>
      <c r="H662" s="29"/>
    </row>
    <row r="663" spans="2:8" ht="15.75" customHeight="1" x14ac:dyDescent="0.35">
      <c r="B663" s="27"/>
      <c r="E663" s="28"/>
      <c r="F663" s="28"/>
      <c r="G663" s="29"/>
      <c r="H663" s="29"/>
    </row>
    <row r="664" spans="2:8" ht="15.75" customHeight="1" x14ac:dyDescent="0.35">
      <c r="B664" s="27"/>
      <c r="E664" s="28"/>
      <c r="F664" s="28"/>
      <c r="G664" s="29"/>
      <c r="H664" s="29"/>
    </row>
    <row r="665" spans="2:8" ht="15.75" customHeight="1" x14ac:dyDescent="0.35">
      <c r="B665" s="27"/>
      <c r="E665" s="28"/>
      <c r="F665" s="28"/>
      <c r="G665" s="29"/>
      <c r="H665" s="29"/>
    </row>
    <row r="666" spans="2:8" ht="15.75" customHeight="1" x14ac:dyDescent="0.35">
      <c r="B666" s="27"/>
      <c r="E666" s="28"/>
      <c r="F666" s="28"/>
      <c r="G666" s="29"/>
      <c r="H666" s="29"/>
    </row>
    <row r="667" spans="2:8" ht="15.75" customHeight="1" x14ac:dyDescent="0.35">
      <c r="B667" s="27"/>
      <c r="E667" s="28"/>
      <c r="F667" s="28"/>
      <c r="G667" s="29"/>
      <c r="H667" s="29"/>
    </row>
    <row r="668" spans="2:8" ht="15.75" customHeight="1" x14ac:dyDescent="0.35">
      <c r="B668" s="27"/>
      <c r="E668" s="28"/>
      <c r="F668" s="28"/>
      <c r="G668" s="29"/>
      <c r="H668" s="29"/>
    </row>
    <row r="669" spans="2:8" ht="15.75" customHeight="1" x14ac:dyDescent="0.35">
      <c r="B669" s="27"/>
      <c r="E669" s="28"/>
      <c r="F669" s="28"/>
      <c r="G669" s="29"/>
      <c r="H669" s="29"/>
    </row>
    <row r="670" spans="2:8" ht="15.75" customHeight="1" x14ac:dyDescent="0.35">
      <c r="B670" s="27"/>
      <c r="E670" s="28"/>
      <c r="F670" s="28"/>
      <c r="G670" s="29"/>
      <c r="H670" s="29"/>
    </row>
    <row r="671" spans="2:8" ht="15.75" customHeight="1" x14ac:dyDescent="0.35">
      <c r="B671" s="27"/>
      <c r="E671" s="28"/>
      <c r="F671" s="28"/>
      <c r="G671" s="29"/>
      <c r="H671" s="29"/>
    </row>
    <row r="672" spans="2:8" ht="15.75" customHeight="1" x14ac:dyDescent="0.35">
      <c r="B672" s="27"/>
      <c r="E672" s="28"/>
      <c r="F672" s="28"/>
      <c r="G672" s="29"/>
      <c r="H672" s="29"/>
    </row>
    <row r="673" spans="2:8" ht="15.75" customHeight="1" x14ac:dyDescent="0.35">
      <c r="B673" s="27"/>
      <c r="E673" s="28"/>
      <c r="F673" s="28"/>
      <c r="G673" s="29"/>
      <c r="H673" s="29"/>
    </row>
    <row r="674" spans="2:8" ht="15.75" customHeight="1" x14ac:dyDescent="0.35">
      <c r="B674" s="27"/>
      <c r="E674" s="28"/>
      <c r="F674" s="28"/>
      <c r="G674" s="29"/>
      <c r="H674" s="29"/>
    </row>
    <row r="675" spans="2:8" ht="15.75" customHeight="1" x14ac:dyDescent="0.35">
      <c r="B675" s="27"/>
      <c r="E675" s="28"/>
      <c r="F675" s="28"/>
      <c r="G675" s="29"/>
      <c r="H675" s="29"/>
    </row>
    <row r="676" spans="2:8" ht="15.75" customHeight="1" x14ac:dyDescent="0.35">
      <c r="B676" s="27"/>
      <c r="E676" s="28"/>
      <c r="F676" s="28"/>
      <c r="G676" s="29"/>
      <c r="H676" s="29"/>
    </row>
    <row r="677" spans="2:8" ht="15.75" customHeight="1" x14ac:dyDescent="0.35">
      <c r="B677" s="27"/>
      <c r="E677" s="28"/>
      <c r="F677" s="28"/>
      <c r="G677" s="29"/>
      <c r="H677" s="29"/>
    </row>
    <row r="678" spans="2:8" ht="15.75" customHeight="1" x14ac:dyDescent="0.35">
      <c r="B678" s="27"/>
      <c r="E678" s="28"/>
      <c r="F678" s="28"/>
      <c r="G678" s="29"/>
      <c r="H678" s="29"/>
    </row>
    <row r="679" spans="2:8" ht="15.75" customHeight="1" x14ac:dyDescent="0.35">
      <c r="B679" s="27"/>
      <c r="E679" s="28"/>
      <c r="F679" s="28"/>
      <c r="G679" s="29"/>
      <c r="H679" s="29"/>
    </row>
    <row r="680" spans="2:8" ht="15.75" customHeight="1" x14ac:dyDescent="0.35">
      <c r="B680" s="27"/>
      <c r="E680" s="28"/>
      <c r="F680" s="28"/>
      <c r="G680" s="29"/>
      <c r="H680" s="29"/>
    </row>
    <row r="681" spans="2:8" ht="15.75" customHeight="1" x14ac:dyDescent="0.35">
      <c r="B681" s="27"/>
      <c r="E681" s="28"/>
      <c r="F681" s="28"/>
      <c r="G681" s="29"/>
      <c r="H681" s="29"/>
    </row>
    <row r="682" spans="2:8" ht="15.75" customHeight="1" x14ac:dyDescent="0.35">
      <c r="B682" s="27"/>
      <c r="E682" s="28"/>
      <c r="F682" s="28"/>
      <c r="G682" s="29"/>
      <c r="H682" s="29"/>
    </row>
    <row r="683" spans="2:8" ht="15.75" customHeight="1" x14ac:dyDescent="0.35">
      <c r="B683" s="27"/>
      <c r="E683" s="28"/>
      <c r="F683" s="28"/>
      <c r="G683" s="29"/>
      <c r="H683" s="29"/>
    </row>
    <row r="684" spans="2:8" ht="15.75" customHeight="1" x14ac:dyDescent="0.35">
      <c r="B684" s="27"/>
      <c r="E684" s="28"/>
      <c r="F684" s="28"/>
      <c r="G684" s="29"/>
      <c r="H684" s="29"/>
    </row>
    <row r="685" spans="2:8" ht="15.75" customHeight="1" x14ac:dyDescent="0.35">
      <c r="B685" s="27"/>
      <c r="E685" s="28"/>
      <c r="F685" s="28"/>
      <c r="G685" s="29"/>
      <c r="H685" s="29"/>
    </row>
    <row r="686" spans="2:8" ht="15.75" customHeight="1" x14ac:dyDescent="0.35">
      <c r="B686" s="27"/>
      <c r="E686" s="28"/>
      <c r="F686" s="28"/>
      <c r="G686" s="29"/>
      <c r="H686" s="29"/>
    </row>
    <row r="687" spans="2:8" ht="15.75" customHeight="1" x14ac:dyDescent="0.35">
      <c r="B687" s="27"/>
      <c r="E687" s="28"/>
      <c r="F687" s="28"/>
      <c r="G687" s="29"/>
      <c r="H687" s="29"/>
    </row>
    <row r="688" spans="2:8" ht="15.75" customHeight="1" x14ac:dyDescent="0.35">
      <c r="B688" s="27"/>
      <c r="E688" s="28"/>
      <c r="F688" s="28"/>
      <c r="G688" s="29"/>
      <c r="H688" s="29"/>
    </row>
    <row r="689" spans="2:8" ht="15.75" customHeight="1" x14ac:dyDescent="0.35">
      <c r="B689" s="27"/>
      <c r="E689" s="28"/>
      <c r="F689" s="28"/>
      <c r="G689" s="29"/>
      <c r="H689" s="29"/>
    </row>
    <row r="690" spans="2:8" ht="15.75" customHeight="1" x14ac:dyDescent="0.35">
      <c r="B690" s="27"/>
      <c r="E690" s="28"/>
      <c r="F690" s="28"/>
      <c r="G690" s="29"/>
      <c r="H690" s="29"/>
    </row>
    <row r="691" spans="2:8" ht="15.75" customHeight="1" x14ac:dyDescent="0.35">
      <c r="B691" s="27"/>
      <c r="E691" s="28"/>
      <c r="F691" s="28"/>
      <c r="G691" s="29"/>
      <c r="H691" s="29"/>
    </row>
    <row r="692" spans="2:8" ht="15.75" customHeight="1" x14ac:dyDescent="0.35">
      <c r="B692" s="27"/>
      <c r="E692" s="28"/>
      <c r="F692" s="28"/>
      <c r="G692" s="29"/>
      <c r="H692" s="29"/>
    </row>
    <row r="693" spans="2:8" ht="15.75" customHeight="1" x14ac:dyDescent="0.35">
      <c r="B693" s="27"/>
      <c r="E693" s="28"/>
      <c r="F693" s="28"/>
      <c r="G693" s="29"/>
      <c r="H693" s="29"/>
    </row>
    <row r="694" spans="2:8" ht="15.75" customHeight="1" x14ac:dyDescent="0.35">
      <c r="B694" s="27"/>
      <c r="E694" s="28"/>
      <c r="F694" s="28"/>
      <c r="G694" s="29"/>
      <c r="H694" s="29"/>
    </row>
    <row r="695" spans="2:8" ht="15.75" customHeight="1" x14ac:dyDescent="0.35">
      <c r="B695" s="27"/>
      <c r="E695" s="28"/>
      <c r="F695" s="28"/>
      <c r="G695" s="29"/>
      <c r="H695" s="29"/>
    </row>
    <row r="696" spans="2:8" ht="15.75" customHeight="1" x14ac:dyDescent="0.35">
      <c r="B696" s="27"/>
      <c r="E696" s="28"/>
      <c r="F696" s="28"/>
      <c r="G696" s="29"/>
      <c r="H696" s="29"/>
    </row>
    <row r="697" spans="2:8" ht="15.75" customHeight="1" x14ac:dyDescent="0.35">
      <c r="B697" s="27"/>
      <c r="E697" s="28"/>
      <c r="F697" s="28"/>
      <c r="G697" s="29"/>
      <c r="H697" s="29"/>
    </row>
    <row r="698" spans="2:8" ht="15.75" customHeight="1" x14ac:dyDescent="0.35">
      <c r="B698" s="27"/>
      <c r="E698" s="28"/>
      <c r="F698" s="28"/>
      <c r="G698" s="29"/>
      <c r="H698" s="29"/>
    </row>
    <row r="699" spans="2:8" ht="15.75" customHeight="1" x14ac:dyDescent="0.35">
      <c r="B699" s="27"/>
      <c r="E699" s="28"/>
      <c r="F699" s="28"/>
      <c r="G699" s="29"/>
      <c r="H699" s="29"/>
    </row>
    <row r="700" spans="2:8" ht="15.75" customHeight="1" x14ac:dyDescent="0.35">
      <c r="B700" s="27"/>
      <c r="E700" s="28"/>
      <c r="F700" s="28"/>
      <c r="G700" s="29"/>
      <c r="H700" s="29"/>
    </row>
    <row r="701" spans="2:8" ht="15.75" customHeight="1" x14ac:dyDescent="0.35">
      <c r="B701" s="27"/>
      <c r="E701" s="28"/>
      <c r="F701" s="28"/>
      <c r="G701" s="29"/>
      <c r="H701" s="29"/>
    </row>
    <row r="702" spans="2:8" ht="15.75" customHeight="1" x14ac:dyDescent="0.35">
      <c r="B702" s="27"/>
      <c r="E702" s="28"/>
      <c r="F702" s="28"/>
      <c r="G702" s="29"/>
      <c r="H702" s="29"/>
    </row>
    <row r="703" spans="2:8" ht="15.75" customHeight="1" x14ac:dyDescent="0.35">
      <c r="B703" s="27"/>
      <c r="E703" s="28"/>
      <c r="F703" s="28"/>
      <c r="G703" s="29"/>
      <c r="H703" s="29"/>
    </row>
    <row r="704" spans="2:8" ht="15.75" customHeight="1" x14ac:dyDescent="0.35">
      <c r="B704" s="27"/>
      <c r="E704" s="28"/>
      <c r="F704" s="28"/>
      <c r="G704" s="29"/>
      <c r="H704" s="29"/>
    </row>
    <row r="705" spans="2:8" ht="15.75" customHeight="1" x14ac:dyDescent="0.35">
      <c r="B705" s="27"/>
      <c r="E705" s="28"/>
      <c r="F705" s="28"/>
      <c r="G705" s="29"/>
      <c r="H705" s="29"/>
    </row>
    <row r="706" spans="2:8" ht="15.75" customHeight="1" x14ac:dyDescent="0.35">
      <c r="B706" s="27"/>
      <c r="E706" s="28"/>
      <c r="F706" s="28"/>
      <c r="G706" s="29"/>
      <c r="H706" s="29"/>
    </row>
    <row r="707" spans="2:8" ht="15.75" customHeight="1" x14ac:dyDescent="0.35">
      <c r="B707" s="27"/>
      <c r="E707" s="28"/>
      <c r="F707" s="28"/>
      <c r="G707" s="29"/>
      <c r="H707" s="29"/>
    </row>
    <row r="708" spans="2:8" ht="15.75" customHeight="1" x14ac:dyDescent="0.35">
      <c r="B708" s="27"/>
      <c r="E708" s="28"/>
      <c r="F708" s="28"/>
      <c r="G708" s="29"/>
      <c r="H708" s="29"/>
    </row>
    <row r="709" spans="2:8" ht="15.75" customHeight="1" x14ac:dyDescent="0.35">
      <c r="B709" s="27"/>
      <c r="E709" s="28"/>
      <c r="F709" s="28"/>
      <c r="G709" s="29"/>
      <c r="H709" s="29"/>
    </row>
    <row r="710" spans="2:8" ht="15.75" customHeight="1" x14ac:dyDescent="0.35">
      <c r="B710" s="27"/>
      <c r="E710" s="28"/>
      <c r="F710" s="28"/>
      <c r="G710" s="29"/>
      <c r="H710" s="29"/>
    </row>
    <row r="711" spans="2:8" ht="15.75" customHeight="1" x14ac:dyDescent="0.35">
      <c r="B711" s="27"/>
      <c r="E711" s="28"/>
      <c r="F711" s="28"/>
      <c r="G711" s="29"/>
      <c r="H711" s="29"/>
    </row>
    <row r="712" spans="2:8" ht="15.75" customHeight="1" x14ac:dyDescent="0.35">
      <c r="B712" s="27"/>
      <c r="E712" s="28"/>
      <c r="F712" s="28"/>
      <c r="G712" s="29"/>
      <c r="H712" s="29"/>
    </row>
    <row r="713" spans="2:8" ht="15.75" customHeight="1" x14ac:dyDescent="0.35">
      <c r="B713" s="27"/>
      <c r="E713" s="28"/>
      <c r="F713" s="28"/>
      <c r="G713" s="29"/>
      <c r="H713" s="29"/>
    </row>
    <row r="714" spans="2:8" ht="15.75" customHeight="1" x14ac:dyDescent="0.35">
      <c r="B714" s="27"/>
      <c r="E714" s="28"/>
      <c r="F714" s="28"/>
      <c r="G714" s="29"/>
      <c r="H714" s="29"/>
    </row>
    <row r="715" spans="2:8" ht="15.75" customHeight="1" x14ac:dyDescent="0.35">
      <c r="B715" s="27"/>
      <c r="E715" s="28"/>
      <c r="F715" s="28"/>
      <c r="G715" s="29"/>
      <c r="H715" s="29"/>
    </row>
    <row r="716" spans="2:8" ht="15.75" customHeight="1" x14ac:dyDescent="0.35">
      <c r="B716" s="27"/>
      <c r="E716" s="28"/>
      <c r="F716" s="28"/>
      <c r="G716" s="29"/>
      <c r="H716" s="29"/>
    </row>
    <row r="717" spans="2:8" ht="15.75" customHeight="1" x14ac:dyDescent="0.35">
      <c r="B717" s="27"/>
      <c r="E717" s="28"/>
      <c r="F717" s="28"/>
      <c r="G717" s="29"/>
      <c r="H717" s="29"/>
    </row>
    <row r="718" spans="2:8" ht="15.75" customHeight="1" x14ac:dyDescent="0.35">
      <c r="B718" s="27"/>
      <c r="E718" s="28"/>
      <c r="F718" s="28"/>
      <c r="G718" s="29"/>
      <c r="H718" s="29"/>
    </row>
    <row r="719" spans="2:8" ht="15.75" customHeight="1" x14ac:dyDescent="0.35">
      <c r="B719" s="27"/>
      <c r="E719" s="28"/>
      <c r="F719" s="28"/>
      <c r="G719" s="29"/>
      <c r="H719" s="29"/>
    </row>
    <row r="720" spans="2:8" ht="15.75" customHeight="1" x14ac:dyDescent="0.35">
      <c r="B720" s="27"/>
      <c r="E720" s="28"/>
      <c r="F720" s="28"/>
      <c r="G720" s="29"/>
      <c r="H720" s="29"/>
    </row>
    <row r="721" spans="2:8" ht="15.75" customHeight="1" x14ac:dyDescent="0.35">
      <c r="B721" s="27"/>
      <c r="E721" s="28"/>
      <c r="F721" s="28"/>
      <c r="G721" s="29"/>
      <c r="H721" s="29"/>
    </row>
    <row r="722" spans="2:8" ht="15.75" customHeight="1" x14ac:dyDescent="0.35">
      <c r="B722" s="27"/>
      <c r="E722" s="28"/>
      <c r="F722" s="28"/>
      <c r="G722" s="29"/>
      <c r="H722" s="29"/>
    </row>
    <row r="723" spans="2:8" ht="15.75" customHeight="1" x14ac:dyDescent="0.35">
      <c r="B723" s="27"/>
      <c r="E723" s="28"/>
      <c r="F723" s="28"/>
      <c r="G723" s="29"/>
      <c r="H723" s="29"/>
    </row>
    <row r="724" spans="2:8" ht="15.75" customHeight="1" x14ac:dyDescent="0.35">
      <c r="B724" s="27"/>
      <c r="E724" s="28"/>
      <c r="F724" s="28"/>
      <c r="G724" s="29"/>
      <c r="H724" s="29"/>
    </row>
    <row r="725" spans="2:8" ht="15.75" customHeight="1" x14ac:dyDescent="0.35">
      <c r="B725" s="27"/>
      <c r="E725" s="28"/>
      <c r="F725" s="28"/>
      <c r="G725" s="29"/>
      <c r="H725" s="29"/>
    </row>
    <row r="726" spans="2:8" ht="15.75" customHeight="1" x14ac:dyDescent="0.35">
      <c r="B726" s="27"/>
      <c r="E726" s="28"/>
      <c r="F726" s="28"/>
      <c r="G726" s="29"/>
      <c r="H726" s="29"/>
    </row>
    <row r="727" spans="2:8" ht="15.75" customHeight="1" x14ac:dyDescent="0.35">
      <c r="B727" s="27"/>
      <c r="E727" s="28"/>
      <c r="F727" s="28"/>
      <c r="G727" s="29"/>
      <c r="H727" s="29"/>
    </row>
    <row r="728" spans="2:8" ht="15.75" customHeight="1" x14ac:dyDescent="0.35">
      <c r="B728" s="27"/>
      <c r="E728" s="28"/>
      <c r="F728" s="28"/>
      <c r="G728" s="29"/>
      <c r="H728" s="29"/>
    </row>
    <row r="729" spans="2:8" ht="15.75" customHeight="1" x14ac:dyDescent="0.35">
      <c r="B729" s="27"/>
      <c r="E729" s="28"/>
      <c r="F729" s="28"/>
      <c r="G729" s="29"/>
      <c r="H729" s="29"/>
    </row>
    <row r="730" spans="2:8" ht="15.75" customHeight="1" x14ac:dyDescent="0.35">
      <c r="B730" s="27"/>
      <c r="E730" s="28"/>
      <c r="F730" s="28"/>
      <c r="G730" s="29"/>
      <c r="H730" s="29"/>
    </row>
    <row r="731" spans="2:8" ht="15.75" customHeight="1" x14ac:dyDescent="0.35">
      <c r="B731" s="27"/>
      <c r="E731" s="28"/>
      <c r="F731" s="28"/>
      <c r="G731" s="29"/>
      <c r="H731" s="29"/>
    </row>
    <row r="732" spans="2:8" ht="15.75" customHeight="1" x14ac:dyDescent="0.35">
      <c r="B732" s="27"/>
      <c r="E732" s="28"/>
      <c r="F732" s="28"/>
      <c r="G732" s="29"/>
      <c r="H732" s="29"/>
    </row>
    <row r="733" spans="2:8" ht="15.75" customHeight="1" x14ac:dyDescent="0.35">
      <c r="B733" s="27"/>
      <c r="E733" s="28"/>
      <c r="F733" s="28"/>
      <c r="G733" s="29"/>
      <c r="H733" s="29"/>
    </row>
    <row r="734" spans="2:8" ht="15.75" customHeight="1" x14ac:dyDescent="0.35">
      <c r="B734" s="27"/>
      <c r="E734" s="28"/>
      <c r="F734" s="28"/>
      <c r="G734" s="29"/>
      <c r="H734" s="29"/>
    </row>
    <row r="735" spans="2:8" ht="15.75" customHeight="1" x14ac:dyDescent="0.35">
      <c r="B735" s="27"/>
      <c r="E735" s="28"/>
      <c r="F735" s="28"/>
      <c r="G735" s="29"/>
      <c r="H735" s="29"/>
    </row>
    <row r="736" spans="2:8" ht="15.75" customHeight="1" x14ac:dyDescent="0.35">
      <c r="B736" s="27"/>
      <c r="E736" s="28"/>
      <c r="F736" s="28"/>
      <c r="G736" s="29"/>
      <c r="H736" s="29"/>
    </row>
    <row r="737" spans="2:8" ht="15.75" customHeight="1" x14ac:dyDescent="0.35">
      <c r="B737" s="27"/>
      <c r="E737" s="28"/>
      <c r="F737" s="28"/>
      <c r="G737" s="29"/>
      <c r="H737" s="29"/>
    </row>
    <row r="738" spans="2:8" ht="15.75" customHeight="1" x14ac:dyDescent="0.35">
      <c r="B738" s="27"/>
      <c r="E738" s="28"/>
      <c r="F738" s="28"/>
      <c r="G738" s="29"/>
      <c r="H738" s="29"/>
    </row>
    <row r="739" spans="2:8" ht="15.75" customHeight="1" x14ac:dyDescent="0.35">
      <c r="B739" s="27"/>
      <c r="E739" s="28"/>
      <c r="F739" s="28"/>
      <c r="G739" s="29"/>
      <c r="H739" s="29"/>
    </row>
    <row r="740" spans="2:8" ht="15.75" customHeight="1" x14ac:dyDescent="0.35">
      <c r="B740" s="27"/>
      <c r="E740" s="28"/>
      <c r="F740" s="28"/>
      <c r="G740" s="29"/>
      <c r="H740" s="29"/>
    </row>
    <row r="741" spans="2:8" ht="15.75" customHeight="1" x14ac:dyDescent="0.35">
      <c r="B741" s="27"/>
      <c r="E741" s="28"/>
      <c r="F741" s="28"/>
      <c r="G741" s="29"/>
      <c r="H741" s="29"/>
    </row>
    <row r="742" spans="2:8" ht="15.75" customHeight="1" x14ac:dyDescent="0.35">
      <c r="B742" s="27"/>
      <c r="E742" s="28"/>
      <c r="F742" s="28"/>
      <c r="G742" s="29"/>
      <c r="H742" s="29"/>
    </row>
    <row r="743" spans="2:8" ht="15.75" customHeight="1" x14ac:dyDescent="0.35">
      <c r="B743" s="27"/>
      <c r="E743" s="28"/>
      <c r="F743" s="28"/>
      <c r="G743" s="29"/>
      <c r="H743" s="29"/>
    </row>
    <row r="744" spans="2:8" ht="15.75" customHeight="1" x14ac:dyDescent="0.35">
      <c r="B744" s="27"/>
      <c r="E744" s="28"/>
      <c r="F744" s="28"/>
      <c r="G744" s="29"/>
      <c r="H744" s="29"/>
    </row>
    <row r="745" spans="2:8" ht="15.75" customHeight="1" x14ac:dyDescent="0.35">
      <c r="B745" s="27"/>
      <c r="E745" s="28"/>
      <c r="F745" s="28"/>
      <c r="G745" s="29"/>
      <c r="H745" s="29"/>
    </row>
    <row r="746" spans="2:8" ht="15.75" customHeight="1" x14ac:dyDescent="0.35">
      <c r="B746" s="27"/>
      <c r="E746" s="28"/>
      <c r="F746" s="28"/>
      <c r="G746" s="29"/>
      <c r="H746" s="29"/>
    </row>
    <row r="747" spans="2:8" ht="15.75" customHeight="1" x14ac:dyDescent="0.35">
      <c r="B747" s="27"/>
      <c r="E747" s="28"/>
      <c r="F747" s="28"/>
      <c r="G747" s="29"/>
      <c r="H747" s="29"/>
    </row>
    <row r="748" spans="2:8" ht="15.75" customHeight="1" x14ac:dyDescent="0.35">
      <c r="B748" s="27"/>
      <c r="E748" s="28"/>
      <c r="F748" s="28"/>
      <c r="G748" s="29"/>
      <c r="H748" s="29"/>
    </row>
    <row r="749" spans="2:8" ht="15.75" customHeight="1" x14ac:dyDescent="0.35">
      <c r="B749" s="27"/>
      <c r="E749" s="28"/>
      <c r="F749" s="28"/>
      <c r="G749" s="29"/>
      <c r="H749" s="29"/>
    </row>
    <row r="750" spans="2:8" ht="15.75" customHeight="1" x14ac:dyDescent="0.35">
      <c r="B750" s="27"/>
      <c r="E750" s="28"/>
      <c r="F750" s="28"/>
      <c r="G750" s="29"/>
      <c r="H750" s="29"/>
    </row>
    <row r="751" spans="2:8" ht="15.75" customHeight="1" x14ac:dyDescent="0.35">
      <c r="B751" s="27"/>
      <c r="E751" s="28"/>
      <c r="F751" s="28"/>
      <c r="G751" s="29"/>
      <c r="H751" s="29"/>
    </row>
    <row r="752" spans="2:8" ht="15.75" customHeight="1" x14ac:dyDescent="0.35">
      <c r="B752" s="27"/>
      <c r="E752" s="28"/>
      <c r="F752" s="28"/>
      <c r="G752" s="29"/>
      <c r="H752" s="29"/>
    </row>
    <row r="753" spans="2:8" ht="15.75" customHeight="1" x14ac:dyDescent="0.35">
      <c r="B753" s="27"/>
      <c r="E753" s="28"/>
      <c r="F753" s="28"/>
      <c r="G753" s="29"/>
      <c r="H753" s="29"/>
    </row>
    <row r="754" spans="2:8" ht="15.75" customHeight="1" x14ac:dyDescent="0.35">
      <c r="B754" s="27"/>
      <c r="E754" s="28"/>
      <c r="F754" s="28"/>
      <c r="G754" s="29"/>
      <c r="H754" s="29"/>
    </row>
    <row r="755" spans="2:8" ht="15.75" customHeight="1" x14ac:dyDescent="0.35">
      <c r="B755" s="27"/>
      <c r="E755" s="28"/>
      <c r="F755" s="28"/>
      <c r="G755" s="29"/>
      <c r="H755" s="29"/>
    </row>
    <row r="756" spans="2:8" ht="15.75" customHeight="1" x14ac:dyDescent="0.35">
      <c r="B756" s="27"/>
      <c r="E756" s="28"/>
      <c r="F756" s="28"/>
      <c r="G756" s="29"/>
      <c r="H756" s="29"/>
    </row>
    <row r="757" spans="2:8" ht="15.75" customHeight="1" x14ac:dyDescent="0.35">
      <c r="B757" s="27"/>
      <c r="E757" s="28"/>
      <c r="F757" s="28"/>
      <c r="G757" s="29"/>
      <c r="H757" s="29"/>
    </row>
    <row r="758" spans="2:8" ht="15.75" customHeight="1" x14ac:dyDescent="0.35">
      <c r="B758" s="27"/>
      <c r="E758" s="28"/>
      <c r="F758" s="28"/>
      <c r="G758" s="29"/>
      <c r="H758" s="29"/>
    </row>
    <row r="759" spans="2:8" ht="15.75" customHeight="1" x14ac:dyDescent="0.35">
      <c r="B759" s="27"/>
      <c r="E759" s="28"/>
      <c r="F759" s="28"/>
      <c r="G759" s="29"/>
      <c r="H759" s="29"/>
    </row>
    <row r="760" spans="2:8" ht="15.75" customHeight="1" x14ac:dyDescent="0.35">
      <c r="B760" s="27"/>
      <c r="E760" s="28"/>
      <c r="F760" s="28"/>
      <c r="G760" s="29"/>
      <c r="H760" s="29"/>
    </row>
    <row r="761" spans="2:8" ht="15.75" customHeight="1" x14ac:dyDescent="0.35">
      <c r="B761" s="27"/>
      <c r="E761" s="28"/>
      <c r="F761" s="28"/>
      <c r="G761" s="29"/>
      <c r="H761" s="29"/>
    </row>
    <row r="762" spans="2:8" ht="15.75" customHeight="1" x14ac:dyDescent="0.35">
      <c r="B762" s="27"/>
      <c r="E762" s="28"/>
      <c r="F762" s="28"/>
      <c r="G762" s="29"/>
      <c r="H762" s="29"/>
    </row>
    <row r="763" spans="2:8" ht="15.75" customHeight="1" x14ac:dyDescent="0.35">
      <c r="B763" s="27"/>
      <c r="E763" s="28"/>
      <c r="F763" s="28"/>
      <c r="G763" s="29"/>
      <c r="H763" s="29"/>
    </row>
    <row r="764" spans="2:8" ht="15.75" customHeight="1" x14ac:dyDescent="0.35">
      <c r="B764" s="27"/>
      <c r="E764" s="28"/>
      <c r="F764" s="28"/>
      <c r="G764" s="29"/>
      <c r="H764" s="29"/>
    </row>
    <row r="765" spans="2:8" ht="15.75" customHeight="1" x14ac:dyDescent="0.35">
      <c r="B765" s="27"/>
      <c r="E765" s="28"/>
      <c r="F765" s="28"/>
      <c r="G765" s="29"/>
      <c r="H765" s="29"/>
    </row>
    <row r="766" spans="2:8" ht="15.75" customHeight="1" x14ac:dyDescent="0.35">
      <c r="B766" s="27"/>
      <c r="E766" s="28"/>
      <c r="F766" s="28"/>
      <c r="G766" s="29"/>
      <c r="H766" s="29"/>
    </row>
    <row r="767" spans="2:8" ht="15.75" customHeight="1" x14ac:dyDescent="0.35">
      <c r="B767" s="27"/>
      <c r="E767" s="28"/>
      <c r="F767" s="28"/>
      <c r="G767" s="29"/>
      <c r="H767" s="29"/>
    </row>
    <row r="768" spans="2:8" ht="15.75" customHeight="1" x14ac:dyDescent="0.35">
      <c r="B768" s="27"/>
      <c r="E768" s="28"/>
      <c r="F768" s="28"/>
      <c r="G768" s="29"/>
      <c r="H768" s="29"/>
    </row>
    <row r="769" spans="2:8" ht="15.75" customHeight="1" x14ac:dyDescent="0.35">
      <c r="B769" s="27"/>
      <c r="E769" s="28"/>
      <c r="F769" s="28"/>
      <c r="G769" s="29"/>
      <c r="H769" s="29"/>
    </row>
    <row r="770" spans="2:8" ht="15.75" customHeight="1" x14ac:dyDescent="0.35">
      <c r="B770" s="27"/>
      <c r="E770" s="28"/>
      <c r="F770" s="28"/>
      <c r="G770" s="29"/>
      <c r="H770" s="29"/>
    </row>
    <row r="771" spans="2:8" ht="15.75" customHeight="1" x14ac:dyDescent="0.35">
      <c r="B771" s="27"/>
      <c r="E771" s="28"/>
      <c r="F771" s="28"/>
      <c r="G771" s="29"/>
      <c r="H771" s="29"/>
    </row>
    <row r="772" spans="2:8" ht="15.75" customHeight="1" x14ac:dyDescent="0.35">
      <c r="B772" s="27"/>
      <c r="E772" s="28"/>
      <c r="F772" s="28"/>
      <c r="G772" s="29"/>
      <c r="H772" s="29"/>
    </row>
    <row r="773" spans="2:8" ht="15.75" customHeight="1" x14ac:dyDescent="0.35">
      <c r="B773" s="27"/>
      <c r="E773" s="28"/>
      <c r="F773" s="28"/>
      <c r="G773" s="29"/>
      <c r="H773" s="29"/>
    </row>
    <row r="774" spans="2:8" ht="15.75" customHeight="1" x14ac:dyDescent="0.35">
      <c r="B774" s="27"/>
      <c r="E774" s="28"/>
      <c r="F774" s="28"/>
      <c r="G774" s="29"/>
      <c r="H774" s="29"/>
    </row>
    <row r="775" spans="2:8" ht="15.75" customHeight="1" x14ac:dyDescent="0.35">
      <c r="B775" s="27"/>
      <c r="E775" s="28"/>
      <c r="F775" s="28"/>
      <c r="G775" s="29"/>
      <c r="H775" s="29"/>
    </row>
    <row r="776" spans="2:8" ht="15.75" customHeight="1" x14ac:dyDescent="0.35">
      <c r="B776" s="27"/>
      <c r="E776" s="28"/>
      <c r="F776" s="28"/>
      <c r="G776" s="29"/>
      <c r="H776" s="29"/>
    </row>
    <row r="777" spans="2:8" ht="15.75" customHeight="1" x14ac:dyDescent="0.35">
      <c r="B777" s="27"/>
      <c r="E777" s="28"/>
      <c r="F777" s="28"/>
      <c r="G777" s="29"/>
      <c r="H777" s="29"/>
    </row>
    <row r="778" spans="2:8" ht="15.75" customHeight="1" x14ac:dyDescent="0.35">
      <c r="B778" s="27"/>
      <c r="E778" s="28"/>
      <c r="F778" s="28"/>
      <c r="G778" s="29"/>
      <c r="H778" s="29"/>
    </row>
    <row r="779" spans="2:8" ht="15.75" customHeight="1" x14ac:dyDescent="0.35">
      <c r="B779" s="27"/>
      <c r="E779" s="28"/>
      <c r="F779" s="28"/>
      <c r="G779" s="29"/>
      <c r="H779" s="29"/>
    </row>
    <row r="780" spans="2:8" ht="15.75" customHeight="1" x14ac:dyDescent="0.35">
      <c r="B780" s="27"/>
      <c r="E780" s="28"/>
      <c r="F780" s="28"/>
      <c r="G780" s="29"/>
      <c r="H780" s="29"/>
    </row>
    <row r="781" spans="2:8" ht="15.75" customHeight="1" x14ac:dyDescent="0.35">
      <c r="B781" s="27"/>
      <c r="E781" s="28"/>
      <c r="F781" s="28"/>
      <c r="G781" s="29"/>
      <c r="H781" s="29"/>
    </row>
    <row r="782" spans="2:8" ht="15.75" customHeight="1" x14ac:dyDescent="0.35">
      <c r="B782" s="27"/>
      <c r="E782" s="28"/>
      <c r="F782" s="28"/>
      <c r="G782" s="29"/>
      <c r="H782" s="29"/>
    </row>
    <row r="783" spans="2:8" ht="15.75" customHeight="1" x14ac:dyDescent="0.35">
      <c r="B783" s="27"/>
      <c r="E783" s="28"/>
      <c r="F783" s="28"/>
      <c r="G783" s="29"/>
      <c r="H783" s="29"/>
    </row>
    <row r="784" spans="2:8" ht="15.75" customHeight="1" x14ac:dyDescent="0.35">
      <c r="B784" s="27"/>
      <c r="E784" s="28"/>
      <c r="F784" s="28"/>
      <c r="G784" s="29"/>
      <c r="H784" s="29"/>
    </row>
    <row r="785" spans="2:8" ht="15.75" customHeight="1" x14ac:dyDescent="0.35">
      <c r="B785" s="27"/>
      <c r="E785" s="28"/>
      <c r="F785" s="28"/>
      <c r="G785" s="29"/>
      <c r="H785" s="29"/>
    </row>
    <row r="786" spans="2:8" ht="15.75" customHeight="1" x14ac:dyDescent="0.35">
      <c r="B786" s="27"/>
      <c r="E786" s="28"/>
      <c r="F786" s="28"/>
      <c r="G786" s="29"/>
      <c r="H786" s="29"/>
    </row>
    <row r="787" spans="2:8" ht="15.75" customHeight="1" x14ac:dyDescent="0.35">
      <c r="B787" s="27"/>
      <c r="E787" s="28"/>
      <c r="F787" s="28"/>
      <c r="G787" s="29"/>
      <c r="H787" s="29"/>
    </row>
    <row r="788" spans="2:8" ht="15.75" customHeight="1" x14ac:dyDescent="0.35">
      <c r="B788" s="27"/>
      <c r="E788" s="28"/>
      <c r="F788" s="28"/>
      <c r="G788" s="29"/>
      <c r="H788" s="29"/>
    </row>
    <row r="789" spans="2:8" ht="15.75" customHeight="1" x14ac:dyDescent="0.35">
      <c r="B789" s="27"/>
      <c r="E789" s="28"/>
      <c r="F789" s="28"/>
      <c r="G789" s="29"/>
      <c r="H789" s="29"/>
    </row>
    <row r="790" spans="2:8" ht="15.75" customHeight="1" x14ac:dyDescent="0.35">
      <c r="B790" s="27"/>
      <c r="E790" s="28"/>
      <c r="F790" s="28"/>
      <c r="G790" s="29"/>
      <c r="H790" s="29"/>
    </row>
    <row r="791" spans="2:8" ht="15.75" customHeight="1" x14ac:dyDescent="0.35">
      <c r="B791" s="27"/>
      <c r="E791" s="28"/>
      <c r="F791" s="28"/>
      <c r="G791" s="29"/>
      <c r="H791" s="29"/>
    </row>
    <row r="792" spans="2:8" ht="15.75" customHeight="1" x14ac:dyDescent="0.35">
      <c r="B792" s="27"/>
      <c r="E792" s="28"/>
      <c r="F792" s="28"/>
      <c r="G792" s="29"/>
      <c r="H792" s="29"/>
    </row>
    <row r="793" spans="2:8" ht="15.75" customHeight="1" x14ac:dyDescent="0.35">
      <c r="B793" s="27"/>
      <c r="E793" s="28"/>
      <c r="F793" s="28"/>
      <c r="G793" s="29"/>
      <c r="H793" s="29"/>
    </row>
    <row r="794" spans="2:8" ht="15.75" customHeight="1" x14ac:dyDescent="0.35">
      <c r="B794" s="27"/>
      <c r="E794" s="28"/>
      <c r="F794" s="28"/>
      <c r="G794" s="29"/>
      <c r="H794" s="29"/>
    </row>
    <row r="795" spans="2:8" ht="15.75" customHeight="1" x14ac:dyDescent="0.35">
      <c r="B795" s="27"/>
      <c r="E795" s="28"/>
      <c r="F795" s="28"/>
      <c r="G795" s="29"/>
      <c r="H795" s="29"/>
    </row>
    <row r="796" spans="2:8" ht="15.75" customHeight="1" x14ac:dyDescent="0.35">
      <c r="B796" s="27"/>
      <c r="E796" s="28"/>
      <c r="F796" s="28"/>
      <c r="G796" s="29"/>
      <c r="H796" s="29"/>
    </row>
    <row r="797" spans="2:8" ht="15.75" customHeight="1" x14ac:dyDescent="0.35">
      <c r="B797" s="27"/>
      <c r="E797" s="28"/>
      <c r="F797" s="28"/>
      <c r="G797" s="29"/>
      <c r="H797" s="29"/>
    </row>
    <row r="798" spans="2:8" ht="15.75" customHeight="1" x14ac:dyDescent="0.35">
      <c r="B798" s="27"/>
      <c r="E798" s="28"/>
      <c r="F798" s="28"/>
      <c r="G798" s="29"/>
      <c r="H798" s="29"/>
    </row>
    <row r="799" spans="2:8" ht="15.75" customHeight="1" x14ac:dyDescent="0.35">
      <c r="B799" s="27"/>
      <c r="E799" s="28"/>
      <c r="F799" s="28"/>
      <c r="G799" s="29"/>
      <c r="H799" s="29"/>
    </row>
    <row r="800" spans="2:8" ht="15.75" customHeight="1" x14ac:dyDescent="0.35">
      <c r="B800" s="27"/>
      <c r="E800" s="28"/>
      <c r="F800" s="28"/>
      <c r="G800" s="29"/>
      <c r="H800" s="29"/>
    </row>
    <row r="801" spans="2:8" ht="15.75" customHeight="1" x14ac:dyDescent="0.35">
      <c r="B801" s="27"/>
      <c r="E801" s="28"/>
      <c r="F801" s="28"/>
      <c r="G801" s="29"/>
      <c r="H801" s="29"/>
    </row>
    <row r="802" spans="2:8" ht="15.75" customHeight="1" x14ac:dyDescent="0.35">
      <c r="B802" s="27"/>
      <c r="E802" s="28"/>
      <c r="F802" s="28"/>
      <c r="G802" s="29"/>
      <c r="H802" s="29"/>
    </row>
    <row r="803" spans="2:8" ht="15.75" customHeight="1" x14ac:dyDescent="0.35">
      <c r="B803" s="27"/>
      <c r="E803" s="28"/>
      <c r="F803" s="28"/>
      <c r="G803" s="29"/>
      <c r="H803" s="29"/>
    </row>
    <row r="804" spans="2:8" ht="15.75" customHeight="1" x14ac:dyDescent="0.35">
      <c r="B804" s="27"/>
      <c r="E804" s="28"/>
      <c r="F804" s="28"/>
      <c r="G804" s="29"/>
      <c r="H804" s="29"/>
    </row>
    <row r="805" spans="2:8" ht="15.75" customHeight="1" x14ac:dyDescent="0.35">
      <c r="B805" s="27"/>
      <c r="E805" s="28"/>
      <c r="F805" s="28"/>
      <c r="G805" s="29"/>
      <c r="H805" s="29"/>
    </row>
    <row r="806" spans="2:8" ht="15.75" customHeight="1" x14ac:dyDescent="0.35">
      <c r="B806" s="27"/>
      <c r="E806" s="28"/>
      <c r="F806" s="28"/>
      <c r="G806" s="29"/>
      <c r="H806" s="29"/>
    </row>
    <row r="807" spans="2:8" ht="15.75" customHeight="1" x14ac:dyDescent="0.35">
      <c r="B807" s="27"/>
      <c r="E807" s="28"/>
      <c r="F807" s="28"/>
      <c r="G807" s="29"/>
      <c r="H807" s="29"/>
    </row>
    <row r="808" spans="2:8" ht="15.75" customHeight="1" x14ac:dyDescent="0.35">
      <c r="B808" s="27"/>
      <c r="E808" s="28"/>
      <c r="F808" s="28"/>
      <c r="G808" s="29"/>
      <c r="H808" s="29"/>
    </row>
    <row r="809" spans="2:8" ht="15.75" customHeight="1" x14ac:dyDescent="0.35">
      <c r="B809" s="27"/>
      <c r="E809" s="28"/>
      <c r="F809" s="28"/>
      <c r="G809" s="29"/>
      <c r="H809" s="29"/>
    </row>
    <row r="810" spans="2:8" ht="15.75" customHeight="1" x14ac:dyDescent="0.35">
      <c r="B810" s="27"/>
      <c r="E810" s="28"/>
      <c r="F810" s="28"/>
      <c r="G810" s="29"/>
      <c r="H810" s="29"/>
    </row>
    <row r="811" spans="2:8" ht="15.75" customHeight="1" x14ac:dyDescent="0.35">
      <c r="B811" s="27"/>
      <c r="E811" s="28"/>
      <c r="F811" s="28"/>
      <c r="G811" s="29"/>
      <c r="H811" s="29"/>
    </row>
    <row r="812" spans="2:8" ht="15.75" customHeight="1" x14ac:dyDescent="0.35">
      <c r="B812" s="27"/>
      <c r="E812" s="28"/>
      <c r="F812" s="28"/>
      <c r="G812" s="29"/>
      <c r="H812" s="29"/>
    </row>
    <row r="813" spans="2:8" ht="15.75" customHeight="1" x14ac:dyDescent="0.35">
      <c r="B813" s="27"/>
      <c r="E813" s="28"/>
      <c r="F813" s="28"/>
      <c r="G813" s="29"/>
      <c r="H813" s="29"/>
    </row>
    <row r="814" spans="2:8" ht="15.75" customHeight="1" x14ac:dyDescent="0.35">
      <c r="B814" s="27"/>
      <c r="E814" s="28"/>
      <c r="F814" s="28"/>
      <c r="G814" s="29"/>
      <c r="H814" s="29"/>
    </row>
    <row r="815" spans="2:8" ht="15.75" customHeight="1" x14ac:dyDescent="0.35">
      <c r="B815" s="27"/>
      <c r="E815" s="28"/>
      <c r="F815" s="28"/>
      <c r="G815" s="29"/>
      <c r="H815" s="29"/>
    </row>
    <row r="816" spans="2:8" ht="15.75" customHeight="1" x14ac:dyDescent="0.35">
      <c r="B816" s="27"/>
      <c r="E816" s="28"/>
      <c r="F816" s="28"/>
      <c r="G816" s="29"/>
      <c r="H816" s="29"/>
    </row>
    <row r="817" spans="2:8" ht="15.75" customHeight="1" x14ac:dyDescent="0.35">
      <c r="B817" s="27"/>
      <c r="E817" s="28"/>
      <c r="F817" s="28"/>
      <c r="G817" s="29"/>
      <c r="H817" s="29"/>
    </row>
    <row r="818" spans="2:8" ht="15.75" customHeight="1" x14ac:dyDescent="0.35">
      <c r="B818" s="27"/>
      <c r="E818" s="28"/>
      <c r="F818" s="28"/>
      <c r="G818" s="29"/>
      <c r="H818" s="29"/>
    </row>
    <row r="819" spans="2:8" ht="15.75" customHeight="1" x14ac:dyDescent="0.35">
      <c r="B819" s="27"/>
      <c r="E819" s="28"/>
      <c r="F819" s="28"/>
      <c r="G819" s="29"/>
      <c r="H819" s="29"/>
    </row>
    <row r="820" spans="2:8" ht="15.75" customHeight="1" x14ac:dyDescent="0.35">
      <c r="B820" s="27"/>
      <c r="E820" s="28"/>
      <c r="F820" s="28"/>
      <c r="G820" s="29"/>
      <c r="H820" s="29"/>
    </row>
    <row r="821" spans="2:8" ht="15.75" customHeight="1" x14ac:dyDescent="0.35">
      <c r="B821" s="27"/>
      <c r="E821" s="28"/>
      <c r="F821" s="28"/>
      <c r="G821" s="29"/>
      <c r="H821" s="29"/>
    </row>
    <row r="822" spans="2:8" ht="15.75" customHeight="1" x14ac:dyDescent="0.35">
      <c r="B822" s="27"/>
      <c r="E822" s="28"/>
      <c r="F822" s="28"/>
      <c r="G822" s="29"/>
      <c r="H822" s="29"/>
    </row>
    <row r="823" spans="2:8" ht="15.75" customHeight="1" x14ac:dyDescent="0.35">
      <c r="B823" s="27"/>
      <c r="E823" s="28"/>
      <c r="F823" s="28"/>
      <c r="G823" s="29"/>
      <c r="H823" s="29"/>
    </row>
    <row r="824" spans="2:8" ht="15.75" customHeight="1" x14ac:dyDescent="0.35">
      <c r="B824" s="27"/>
      <c r="E824" s="28"/>
      <c r="F824" s="28"/>
      <c r="G824" s="29"/>
      <c r="H824" s="29"/>
    </row>
    <row r="825" spans="2:8" ht="15.75" customHeight="1" x14ac:dyDescent="0.35">
      <c r="B825" s="27"/>
      <c r="E825" s="28"/>
      <c r="F825" s="28"/>
      <c r="G825" s="29"/>
      <c r="H825" s="29"/>
    </row>
    <row r="826" spans="2:8" ht="15.75" customHeight="1" x14ac:dyDescent="0.35">
      <c r="B826" s="27"/>
      <c r="E826" s="28"/>
      <c r="F826" s="28"/>
      <c r="G826" s="29"/>
      <c r="H826" s="29"/>
    </row>
    <row r="827" spans="2:8" ht="15.75" customHeight="1" x14ac:dyDescent="0.35">
      <c r="B827" s="27"/>
      <c r="E827" s="28"/>
      <c r="F827" s="28"/>
      <c r="G827" s="29"/>
      <c r="H827" s="29"/>
    </row>
    <row r="828" spans="2:8" ht="15.75" customHeight="1" x14ac:dyDescent="0.35">
      <c r="B828" s="27"/>
      <c r="E828" s="28"/>
      <c r="F828" s="28"/>
      <c r="G828" s="29"/>
      <c r="H828" s="29"/>
    </row>
    <row r="829" spans="2:8" ht="15.75" customHeight="1" x14ac:dyDescent="0.35">
      <c r="B829" s="27"/>
      <c r="E829" s="28"/>
      <c r="F829" s="28"/>
      <c r="G829" s="29"/>
      <c r="H829" s="29"/>
    </row>
    <row r="830" spans="2:8" ht="15.75" customHeight="1" x14ac:dyDescent="0.35">
      <c r="B830" s="27"/>
      <c r="E830" s="28"/>
      <c r="F830" s="28"/>
      <c r="G830" s="29"/>
      <c r="H830" s="29"/>
    </row>
    <row r="831" spans="2:8" ht="15.75" customHeight="1" x14ac:dyDescent="0.35">
      <c r="B831" s="27"/>
      <c r="E831" s="28"/>
      <c r="F831" s="28"/>
      <c r="G831" s="29"/>
      <c r="H831" s="29"/>
    </row>
    <row r="832" spans="2:8" ht="15.75" customHeight="1" x14ac:dyDescent="0.35">
      <c r="B832" s="27"/>
      <c r="E832" s="28"/>
      <c r="F832" s="28"/>
      <c r="G832" s="29"/>
      <c r="H832" s="29"/>
    </row>
    <row r="833" spans="2:8" ht="15.75" customHeight="1" x14ac:dyDescent="0.35">
      <c r="B833" s="27"/>
      <c r="E833" s="28"/>
      <c r="F833" s="28"/>
      <c r="G833" s="29"/>
      <c r="H833" s="29"/>
    </row>
    <row r="834" spans="2:8" ht="15.75" customHeight="1" x14ac:dyDescent="0.35">
      <c r="B834" s="27"/>
      <c r="E834" s="28"/>
      <c r="F834" s="28"/>
      <c r="G834" s="29"/>
      <c r="H834" s="29"/>
    </row>
    <row r="835" spans="2:8" ht="15.75" customHeight="1" x14ac:dyDescent="0.35">
      <c r="B835" s="27"/>
      <c r="E835" s="28"/>
      <c r="F835" s="28"/>
      <c r="G835" s="29"/>
      <c r="H835" s="29"/>
    </row>
    <row r="836" spans="2:8" ht="15.75" customHeight="1" x14ac:dyDescent="0.35">
      <c r="B836" s="27"/>
      <c r="E836" s="28"/>
      <c r="F836" s="28"/>
      <c r="G836" s="29"/>
      <c r="H836" s="29"/>
    </row>
    <row r="837" spans="2:8" ht="15.75" customHeight="1" x14ac:dyDescent="0.35">
      <c r="B837" s="27"/>
      <c r="E837" s="28"/>
      <c r="F837" s="28"/>
      <c r="G837" s="29"/>
      <c r="H837" s="29"/>
    </row>
    <row r="838" spans="2:8" ht="15.75" customHeight="1" x14ac:dyDescent="0.35">
      <c r="B838" s="27"/>
      <c r="E838" s="28"/>
      <c r="F838" s="28"/>
      <c r="G838" s="29"/>
      <c r="H838" s="29"/>
    </row>
    <row r="839" spans="2:8" ht="15.75" customHeight="1" x14ac:dyDescent="0.35">
      <c r="B839" s="27"/>
      <c r="E839" s="28"/>
      <c r="F839" s="28"/>
      <c r="G839" s="29"/>
      <c r="H839" s="29"/>
    </row>
    <row r="840" spans="2:8" ht="15.75" customHeight="1" x14ac:dyDescent="0.35">
      <c r="B840" s="27"/>
      <c r="E840" s="28"/>
      <c r="F840" s="28"/>
      <c r="G840" s="29"/>
      <c r="H840" s="29"/>
    </row>
    <row r="841" spans="2:8" ht="15.75" customHeight="1" x14ac:dyDescent="0.35">
      <c r="B841" s="27"/>
      <c r="E841" s="28"/>
      <c r="F841" s="28"/>
      <c r="G841" s="29"/>
      <c r="H841" s="29"/>
    </row>
    <row r="842" spans="2:8" ht="15.75" customHeight="1" x14ac:dyDescent="0.35">
      <c r="B842" s="27"/>
      <c r="E842" s="28"/>
      <c r="F842" s="28"/>
      <c r="G842" s="29"/>
      <c r="H842" s="29"/>
    </row>
    <row r="843" spans="2:8" ht="15.75" customHeight="1" x14ac:dyDescent="0.35">
      <c r="B843" s="27"/>
      <c r="E843" s="28"/>
      <c r="F843" s="28"/>
      <c r="G843" s="29"/>
      <c r="H843" s="29"/>
    </row>
    <row r="844" spans="2:8" ht="15.75" customHeight="1" x14ac:dyDescent="0.35">
      <c r="B844" s="27"/>
      <c r="E844" s="28"/>
      <c r="F844" s="28"/>
      <c r="G844" s="29"/>
      <c r="H844" s="29"/>
    </row>
    <row r="845" spans="2:8" ht="15.75" customHeight="1" x14ac:dyDescent="0.35">
      <c r="B845" s="27"/>
      <c r="E845" s="28"/>
      <c r="F845" s="28"/>
      <c r="G845" s="29"/>
      <c r="H845" s="29"/>
    </row>
    <row r="846" spans="2:8" ht="15.75" customHeight="1" x14ac:dyDescent="0.35">
      <c r="B846" s="27"/>
      <c r="E846" s="28"/>
      <c r="F846" s="28"/>
      <c r="G846" s="29"/>
      <c r="H846" s="29"/>
    </row>
    <row r="847" spans="2:8" ht="15.75" customHeight="1" x14ac:dyDescent="0.35">
      <c r="B847" s="27"/>
      <c r="E847" s="28"/>
      <c r="F847" s="28"/>
      <c r="G847" s="29"/>
      <c r="H847" s="29"/>
    </row>
    <row r="848" spans="2:8" ht="15.75" customHeight="1" x14ac:dyDescent="0.35">
      <c r="B848" s="27"/>
      <c r="E848" s="28"/>
      <c r="F848" s="28"/>
      <c r="G848" s="29"/>
      <c r="H848" s="29"/>
    </row>
    <row r="849" spans="2:8" ht="15.75" customHeight="1" x14ac:dyDescent="0.35">
      <c r="B849" s="27"/>
      <c r="E849" s="28"/>
      <c r="F849" s="28"/>
      <c r="G849" s="29"/>
      <c r="H849" s="29"/>
    </row>
    <row r="850" spans="2:8" ht="15.75" customHeight="1" x14ac:dyDescent="0.35">
      <c r="B850" s="27"/>
      <c r="E850" s="28"/>
      <c r="F850" s="28"/>
      <c r="G850" s="29"/>
      <c r="H850" s="29"/>
    </row>
    <row r="851" spans="2:8" ht="15.75" customHeight="1" x14ac:dyDescent="0.35">
      <c r="B851" s="27"/>
      <c r="E851" s="28"/>
      <c r="F851" s="28"/>
      <c r="G851" s="29"/>
      <c r="H851" s="29"/>
    </row>
    <row r="852" spans="2:8" ht="15.75" customHeight="1" x14ac:dyDescent="0.35">
      <c r="B852" s="27"/>
      <c r="E852" s="28"/>
      <c r="F852" s="28"/>
      <c r="G852" s="29"/>
      <c r="H852" s="29"/>
    </row>
    <row r="853" spans="2:8" ht="15.75" customHeight="1" x14ac:dyDescent="0.35">
      <c r="B853" s="27"/>
      <c r="E853" s="28"/>
      <c r="F853" s="28"/>
      <c r="G853" s="29"/>
      <c r="H853" s="29"/>
    </row>
    <row r="854" spans="2:8" ht="15.75" customHeight="1" x14ac:dyDescent="0.35">
      <c r="B854" s="27"/>
      <c r="E854" s="28"/>
      <c r="F854" s="28"/>
      <c r="G854" s="29"/>
      <c r="H854" s="29"/>
    </row>
    <row r="855" spans="2:8" ht="15.75" customHeight="1" x14ac:dyDescent="0.35">
      <c r="B855" s="27"/>
      <c r="E855" s="28"/>
      <c r="F855" s="28"/>
      <c r="G855" s="29"/>
      <c r="H855" s="29"/>
    </row>
    <row r="856" spans="2:8" ht="15.75" customHeight="1" x14ac:dyDescent="0.35">
      <c r="B856" s="27"/>
      <c r="E856" s="28"/>
      <c r="F856" s="28"/>
      <c r="G856" s="29"/>
      <c r="H856" s="29"/>
    </row>
    <row r="857" spans="2:8" ht="15.75" customHeight="1" x14ac:dyDescent="0.35">
      <c r="B857" s="27"/>
      <c r="E857" s="28"/>
      <c r="F857" s="28"/>
      <c r="G857" s="29"/>
      <c r="H857" s="29"/>
    </row>
    <row r="858" spans="2:8" ht="15.75" customHeight="1" x14ac:dyDescent="0.35">
      <c r="B858" s="27"/>
      <c r="E858" s="28"/>
      <c r="F858" s="28"/>
      <c r="G858" s="29"/>
      <c r="H858" s="29"/>
    </row>
    <row r="859" spans="2:8" ht="15.75" customHeight="1" x14ac:dyDescent="0.35">
      <c r="B859" s="27"/>
      <c r="E859" s="28"/>
      <c r="F859" s="28"/>
      <c r="G859" s="29"/>
      <c r="H859" s="29"/>
    </row>
    <row r="860" spans="2:8" ht="15.75" customHeight="1" x14ac:dyDescent="0.35">
      <c r="B860" s="27"/>
      <c r="E860" s="28"/>
      <c r="F860" s="28"/>
      <c r="G860" s="29"/>
      <c r="H860" s="29"/>
    </row>
    <row r="861" spans="2:8" ht="15.75" customHeight="1" x14ac:dyDescent="0.35">
      <c r="B861" s="27"/>
      <c r="E861" s="28"/>
      <c r="F861" s="28"/>
      <c r="G861" s="29"/>
      <c r="H861" s="29"/>
    </row>
    <row r="862" spans="2:8" ht="15.75" customHeight="1" x14ac:dyDescent="0.35">
      <c r="B862" s="27"/>
      <c r="E862" s="28"/>
      <c r="F862" s="28"/>
      <c r="G862" s="29"/>
      <c r="H862" s="29"/>
    </row>
    <row r="863" spans="2:8" ht="15.75" customHeight="1" x14ac:dyDescent="0.35">
      <c r="B863" s="27"/>
      <c r="E863" s="28"/>
      <c r="F863" s="28"/>
      <c r="G863" s="29"/>
      <c r="H863" s="29"/>
    </row>
    <row r="864" spans="2:8" ht="15.75" customHeight="1" x14ac:dyDescent="0.35">
      <c r="B864" s="27"/>
      <c r="E864" s="28"/>
      <c r="F864" s="28"/>
      <c r="G864" s="29"/>
      <c r="H864" s="29"/>
    </row>
    <row r="865" spans="2:8" ht="15.75" customHeight="1" x14ac:dyDescent="0.35">
      <c r="B865" s="27"/>
      <c r="E865" s="28"/>
      <c r="F865" s="28"/>
      <c r="G865" s="29"/>
      <c r="H865" s="29"/>
    </row>
    <row r="866" spans="2:8" ht="15.75" customHeight="1" x14ac:dyDescent="0.35">
      <c r="B866" s="27"/>
      <c r="E866" s="28"/>
      <c r="F866" s="28"/>
      <c r="G866" s="29"/>
      <c r="H866" s="29"/>
    </row>
    <row r="867" spans="2:8" ht="15.75" customHeight="1" x14ac:dyDescent="0.35">
      <c r="B867" s="27"/>
      <c r="E867" s="28"/>
      <c r="F867" s="28"/>
      <c r="G867" s="29"/>
      <c r="H867" s="29"/>
    </row>
    <row r="868" spans="2:8" ht="15.75" customHeight="1" x14ac:dyDescent="0.35">
      <c r="B868" s="27"/>
      <c r="E868" s="28"/>
      <c r="F868" s="28"/>
      <c r="G868" s="29"/>
      <c r="H868" s="29"/>
    </row>
    <row r="869" spans="2:8" ht="15.75" customHeight="1" x14ac:dyDescent="0.35">
      <c r="B869" s="27"/>
      <c r="E869" s="28"/>
      <c r="F869" s="28"/>
      <c r="G869" s="29"/>
      <c r="H869" s="29"/>
    </row>
    <row r="870" spans="2:8" ht="15.75" customHeight="1" x14ac:dyDescent="0.35">
      <c r="B870" s="27"/>
      <c r="E870" s="28"/>
      <c r="F870" s="28"/>
      <c r="G870" s="29"/>
      <c r="H870" s="29"/>
    </row>
    <row r="871" spans="2:8" ht="15.75" customHeight="1" x14ac:dyDescent="0.35">
      <c r="B871" s="27"/>
      <c r="E871" s="28"/>
      <c r="F871" s="28"/>
      <c r="G871" s="29"/>
      <c r="H871" s="29"/>
    </row>
    <row r="872" spans="2:8" ht="15.75" customHeight="1" x14ac:dyDescent="0.35">
      <c r="B872" s="27"/>
      <c r="E872" s="28"/>
      <c r="F872" s="28"/>
      <c r="G872" s="29"/>
      <c r="H872" s="29"/>
    </row>
    <row r="873" spans="2:8" ht="15.75" customHeight="1" x14ac:dyDescent="0.35">
      <c r="B873" s="27"/>
      <c r="E873" s="28"/>
      <c r="F873" s="28"/>
      <c r="G873" s="29"/>
      <c r="H873" s="29"/>
    </row>
    <row r="874" spans="2:8" ht="15.75" customHeight="1" x14ac:dyDescent="0.35">
      <c r="B874" s="27"/>
      <c r="E874" s="28"/>
      <c r="F874" s="28"/>
      <c r="G874" s="29"/>
      <c r="H874" s="29"/>
    </row>
    <row r="875" spans="2:8" ht="15.75" customHeight="1" x14ac:dyDescent="0.35">
      <c r="B875" s="27"/>
      <c r="E875" s="28"/>
      <c r="F875" s="28"/>
      <c r="G875" s="29"/>
      <c r="H875" s="29"/>
    </row>
    <row r="876" spans="2:8" ht="15.75" customHeight="1" x14ac:dyDescent="0.35">
      <c r="B876" s="27"/>
      <c r="E876" s="28"/>
      <c r="F876" s="28"/>
      <c r="G876" s="29"/>
      <c r="H876" s="29"/>
    </row>
    <row r="877" spans="2:8" ht="15.75" customHeight="1" x14ac:dyDescent="0.35">
      <c r="B877" s="27"/>
      <c r="E877" s="28"/>
      <c r="F877" s="28"/>
      <c r="G877" s="29"/>
      <c r="H877" s="29"/>
    </row>
    <row r="878" spans="2:8" ht="15.75" customHeight="1" x14ac:dyDescent="0.35">
      <c r="B878" s="27"/>
      <c r="E878" s="28"/>
      <c r="F878" s="28"/>
      <c r="G878" s="29"/>
      <c r="H878" s="29"/>
    </row>
    <row r="879" spans="2:8" ht="15.75" customHeight="1" x14ac:dyDescent="0.35">
      <c r="B879" s="27"/>
      <c r="E879" s="28"/>
      <c r="F879" s="28"/>
      <c r="G879" s="29"/>
      <c r="H879" s="29"/>
    </row>
    <row r="880" spans="2:8" ht="15.75" customHeight="1" x14ac:dyDescent="0.35">
      <c r="B880" s="27"/>
      <c r="E880" s="28"/>
      <c r="F880" s="28"/>
      <c r="G880" s="29"/>
      <c r="H880" s="29"/>
    </row>
    <row r="881" spans="2:8" ht="15.75" customHeight="1" x14ac:dyDescent="0.35">
      <c r="B881" s="27"/>
      <c r="E881" s="28"/>
      <c r="F881" s="28"/>
      <c r="G881" s="29"/>
      <c r="H881" s="29"/>
    </row>
    <row r="882" spans="2:8" ht="15.75" customHeight="1" x14ac:dyDescent="0.35">
      <c r="B882" s="27"/>
      <c r="E882" s="28"/>
      <c r="F882" s="28"/>
      <c r="G882" s="29"/>
      <c r="H882" s="29"/>
    </row>
    <row r="883" spans="2:8" ht="15.75" customHeight="1" x14ac:dyDescent="0.35">
      <c r="B883" s="27"/>
      <c r="E883" s="28"/>
      <c r="F883" s="28"/>
      <c r="G883" s="29"/>
      <c r="H883" s="29"/>
    </row>
    <row r="884" spans="2:8" ht="15.75" customHeight="1" x14ac:dyDescent="0.35">
      <c r="B884" s="27"/>
      <c r="E884" s="28"/>
      <c r="F884" s="28"/>
      <c r="G884" s="29"/>
      <c r="H884" s="29"/>
    </row>
    <row r="885" spans="2:8" ht="15.75" customHeight="1" x14ac:dyDescent="0.35">
      <c r="B885" s="27"/>
      <c r="E885" s="28"/>
      <c r="F885" s="28"/>
      <c r="G885" s="29"/>
      <c r="H885" s="29"/>
    </row>
    <row r="886" spans="2:8" ht="15.75" customHeight="1" x14ac:dyDescent="0.35">
      <c r="B886" s="27"/>
      <c r="E886" s="28"/>
      <c r="F886" s="28"/>
      <c r="G886" s="29"/>
      <c r="H886" s="29"/>
    </row>
    <row r="887" spans="2:8" ht="15.75" customHeight="1" x14ac:dyDescent="0.35">
      <c r="B887" s="27"/>
      <c r="E887" s="28"/>
      <c r="F887" s="28"/>
      <c r="G887" s="29"/>
      <c r="H887" s="29"/>
    </row>
    <row r="888" spans="2:8" ht="15.75" customHeight="1" x14ac:dyDescent="0.35">
      <c r="B888" s="27"/>
      <c r="E888" s="28"/>
      <c r="F888" s="28"/>
      <c r="G888" s="29"/>
      <c r="H888" s="29"/>
    </row>
    <row r="889" spans="2:8" ht="15.75" customHeight="1" x14ac:dyDescent="0.35">
      <c r="B889" s="27"/>
      <c r="E889" s="28"/>
      <c r="F889" s="28"/>
      <c r="G889" s="29"/>
      <c r="H889" s="29"/>
    </row>
    <row r="890" spans="2:8" ht="15.75" customHeight="1" x14ac:dyDescent="0.35">
      <c r="B890" s="27"/>
      <c r="E890" s="28"/>
      <c r="F890" s="28"/>
      <c r="G890" s="29"/>
      <c r="H890" s="29"/>
    </row>
    <row r="891" spans="2:8" ht="15.75" customHeight="1" x14ac:dyDescent="0.35">
      <c r="B891" s="27"/>
      <c r="E891" s="28"/>
      <c r="F891" s="28"/>
      <c r="G891" s="29"/>
      <c r="H891" s="29"/>
    </row>
    <row r="892" spans="2:8" ht="15.75" customHeight="1" x14ac:dyDescent="0.35">
      <c r="B892" s="27"/>
      <c r="E892" s="28"/>
      <c r="F892" s="28"/>
      <c r="G892" s="29"/>
      <c r="H892" s="29"/>
    </row>
    <row r="893" spans="2:8" ht="15.75" customHeight="1" x14ac:dyDescent="0.35">
      <c r="B893" s="27"/>
      <c r="E893" s="28"/>
      <c r="F893" s="28"/>
      <c r="G893" s="29"/>
      <c r="H893" s="29"/>
    </row>
    <row r="894" spans="2:8" ht="15.75" customHeight="1" x14ac:dyDescent="0.35">
      <c r="B894" s="27"/>
      <c r="E894" s="28"/>
      <c r="F894" s="28"/>
      <c r="G894" s="29"/>
      <c r="H894" s="29"/>
    </row>
    <row r="895" spans="2:8" ht="15.75" customHeight="1" x14ac:dyDescent="0.35">
      <c r="B895" s="27"/>
      <c r="E895" s="28"/>
      <c r="F895" s="28"/>
      <c r="G895" s="29"/>
      <c r="H895" s="29"/>
    </row>
    <row r="896" spans="2:8" ht="15.75" customHeight="1" x14ac:dyDescent="0.35">
      <c r="B896" s="27"/>
      <c r="E896" s="28"/>
      <c r="F896" s="28"/>
      <c r="G896" s="29"/>
      <c r="H896" s="29"/>
    </row>
    <row r="897" spans="2:8" ht="15.75" customHeight="1" x14ac:dyDescent="0.35">
      <c r="B897" s="27"/>
      <c r="E897" s="28"/>
      <c r="F897" s="28"/>
      <c r="G897" s="29"/>
      <c r="H897" s="29"/>
    </row>
    <row r="898" spans="2:8" ht="15.75" customHeight="1" x14ac:dyDescent="0.35">
      <c r="B898" s="27"/>
      <c r="E898" s="28"/>
      <c r="F898" s="28"/>
      <c r="G898" s="29"/>
      <c r="H898" s="29"/>
    </row>
    <row r="899" spans="2:8" ht="15.75" customHeight="1" x14ac:dyDescent="0.35">
      <c r="B899" s="27"/>
      <c r="E899" s="28"/>
      <c r="F899" s="28"/>
      <c r="G899" s="29"/>
      <c r="H899" s="29"/>
    </row>
    <row r="900" spans="2:8" ht="15.75" customHeight="1" x14ac:dyDescent="0.35">
      <c r="B900" s="27"/>
      <c r="E900" s="28"/>
      <c r="F900" s="28"/>
      <c r="G900" s="29"/>
      <c r="H900" s="29"/>
    </row>
    <row r="901" spans="2:8" ht="15.75" customHeight="1" x14ac:dyDescent="0.35">
      <c r="B901" s="27"/>
      <c r="E901" s="28"/>
      <c r="F901" s="28"/>
      <c r="G901" s="29"/>
      <c r="H901" s="29"/>
    </row>
    <row r="902" spans="2:8" ht="15.75" customHeight="1" x14ac:dyDescent="0.35">
      <c r="B902" s="27"/>
      <c r="E902" s="28"/>
      <c r="F902" s="28"/>
      <c r="G902" s="29"/>
      <c r="H902" s="29"/>
    </row>
    <row r="903" spans="2:8" ht="15.75" customHeight="1" x14ac:dyDescent="0.35">
      <c r="B903" s="27"/>
      <c r="E903" s="28"/>
      <c r="F903" s="28"/>
      <c r="G903" s="29"/>
      <c r="H903" s="29"/>
    </row>
    <row r="904" spans="2:8" ht="15.75" customHeight="1" x14ac:dyDescent="0.35">
      <c r="B904" s="27"/>
      <c r="E904" s="28"/>
      <c r="F904" s="28"/>
      <c r="G904" s="29"/>
      <c r="H904" s="29"/>
    </row>
    <row r="905" spans="2:8" ht="15.75" customHeight="1" x14ac:dyDescent="0.35">
      <c r="B905" s="27"/>
      <c r="E905" s="28"/>
      <c r="F905" s="28"/>
      <c r="G905" s="29"/>
      <c r="H905" s="29"/>
    </row>
    <row r="906" spans="2:8" ht="15.75" customHeight="1" x14ac:dyDescent="0.35">
      <c r="B906" s="27"/>
      <c r="E906" s="28"/>
      <c r="F906" s="28"/>
      <c r="G906" s="29"/>
      <c r="H906" s="29"/>
    </row>
    <row r="907" spans="2:8" ht="15.75" customHeight="1" x14ac:dyDescent="0.35">
      <c r="B907" s="27"/>
      <c r="E907" s="28"/>
      <c r="F907" s="28"/>
      <c r="G907" s="29"/>
      <c r="H907" s="29"/>
    </row>
    <row r="908" spans="2:8" ht="15.75" customHeight="1" x14ac:dyDescent="0.35">
      <c r="B908" s="27"/>
      <c r="E908" s="28"/>
      <c r="F908" s="28"/>
      <c r="G908" s="29"/>
      <c r="H908" s="29"/>
    </row>
    <row r="909" spans="2:8" ht="15.75" customHeight="1" x14ac:dyDescent="0.35">
      <c r="B909" s="27"/>
      <c r="E909" s="28"/>
      <c r="F909" s="28"/>
      <c r="G909" s="29"/>
      <c r="H909" s="29"/>
    </row>
    <row r="910" spans="2:8" ht="15.75" customHeight="1" x14ac:dyDescent="0.35">
      <c r="B910" s="27"/>
      <c r="E910" s="28"/>
      <c r="F910" s="28"/>
      <c r="G910" s="29"/>
      <c r="H910" s="29"/>
    </row>
    <row r="911" spans="2:8" ht="15.75" customHeight="1" x14ac:dyDescent="0.35">
      <c r="B911" s="27"/>
      <c r="E911" s="28"/>
      <c r="F911" s="28"/>
      <c r="G911" s="29"/>
      <c r="H911" s="29"/>
    </row>
    <row r="912" spans="2:8" ht="15.75" customHeight="1" x14ac:dyDescent="0.35">
      <c r="B912" s="27"/>
      <c r="E912" s="28"/>
      <c r="F912" s="28"/>
      <c r="G912" s="29"/>
      <c r="H912" s="29"/>
    </row>
    <row r="913" spans="2:8" ht="15.75" customHeight="1" x14ac:dyDescent="0.35">
      <c r="B913" s="27"/>
      <c r="E913" s="28"/>
      <c r="F913" s="28"/>
      <c r="G913" s="29"/>
      <c r="H913" s="29"/>
    </row>
    <row r="914" spans="2:8" ht="15.75" customHeight="1" x14ac:dyDescent="0.35">
      <c r="B914" s="27"/>
      <c r="E914" s="28"/>
      <c r="F914" s="28"/>
      <c r="G914" s="29"/>
      <c r="H914" s="29"/>
    </row>
    <row r="915" spans="2:8" ht="15.75" customHeight="1" x14ac:dyDescent="0.35">
      <c r="B915" s="27"/>
      <c r="E915" s="28"/>
      <c r="F915" s="28"/>
      <c r="G915" s="29"/>
      <c r="H915" s="29"/>
    </row>
    <row r="916" spans="2:8" ht="15.75" customHeight="1" x14ac:dyDescent="0.35">
      <c r="B916" s="27"/>
      <c r="E916" s="28"/>
      <c r="F916" s="28"/>
      <c r="G916" s="29"/>
      <c r="H916" s="29"/>
    </row>
    <row r="917" spans="2:8" ht="15.75" customHeight="1" x14ac:dyDescent="0.35">
      <c r="B917" s="27"/>
      <c r="E917" s="28"/>
      <c r="F917" s="28"/>
      <c r="G917" s="29"/>
      <c r="H917" s="29"/>
    </row>
    <row r="918" spans="2:8" ht="15.75" customHeight="1" x14ac:dyDescent="0.35">
      <c r="B918" s="27"/>
      <c r="E918" s="28"/>
      <c r="F918" s="28"/>
      <c r="G918" s="29"/>
      <c r="H918" s="29"/>
    </row>
    <row r="919" spans="2:8" ht="15.75" customHeight="1" x14ac:dyDescent="0.35">
      <c r="B919" s="27"/>
      <c r="E919" s="28"/>
      <c r="F919" s="28"/>
      <c r="G919" s="29"/>
      <c r="H919" s="29"/>
    </row>
    <row r="920" spans="2:8" ht="15.75" customHeight="1" x14ac:dyDescent="0.35">
      <c r="B920" s="27"/>
      <c r="E920" s="28"/>
      <c r="F920" s="28"/>
      <c r="G920" s="29"/>
      <c r="H920" s="29"/>
    </row>
    <row r="921" spans="2:8" ht="15.75" customHeight="1" x14ac:dyDescent="0.35">
      <c r="B921" s="27"/>
      <c r="E921" s="28"/>
      <c r="F921" s="28"/>
      <c r="G921" s="29"/>
      <c r="H921" s="29"/>
    </row>
    <row r="922" spans="2:8" ht="15.75" customHeight="1" x14ac:dyDescent="0.35">
      <c r="B922" s="27"/>
      <c r="E922" s="28"/>
      <c r="F922" s="28"/>
      <c r="G922" s="29"/>
      <c r="H922" s="29"/>
    </row>
    <row r="923" spans="2:8" ht="15.75" customHeight="1" x14ac:dyDescent="0.35">
      <c r="B923" s="27"/>
      <c r="E923" s="28"/>
      <c r="F923" s="28"/>
      <c r="G923" s="29"/>
      <c r="H923" s="29"/>
    </row>
    <row r="924" spans="2:8" ht="15.75" customHeight="1" x14ac:dyDescent="0.35">
      <c r="B924" s="27"/>
      <c r="E924" s="28"/>
      <c r="F924" s="28"/>
      <c r="G924" s="29"/>
      <c r="H924" s="29"/>
    </row>
    <row r="925" spans="2:8" ht="15.75" customHeight="1" x14ac:dyDescent="0.35">
      <c r="B925" s="27"/>
      <c r="E925" s="28"/>
      <c r="F925" s="28"/>
      <c r="G925" s="29"/>
      <c r="H925" s="29"/>
    </row>
    <row r="926" spans="2:8" ht="15.75" customHeight="1" x14ac:dyDescent="0.35">
      <c r="B926" s="27"/>
      <c r="E926" s="28"/>
      <c r="F926" s="28"/>
      <c r="G926" s="29"/>
      <c r="H926" s="29"/>
    </row>
    <row r="927" spans="2:8" ht="15.75" customHeight="1" x14ac:dyDescent="0.35">
      <c r="B927" s="27"/>
      <c r="E927" s="28"/>
      <c r="F927" s="28"/>
      <c r="G927" s="29"/>
      <c r="H927" s="29"/>
    </row>
    <row r="928" spans="2:8" ht="15.75" customHeight="1" x14ac:dyDescent="0.35">
      <c r="B928" s="27"/>
      <c r="E928" s="28"/>
      <c r="F928" s="28"/>
      <c r="G928" s="29"/>
      <c r="H928" s="29"/>
    </row>
    <row r="929" spans="2:8" ht="15.75" customHeight="1" x14ac:dyDescent="0.35">
      <c r="B929" s="27"/>
      <c r="E929" s="28"/>
      <c r="F929" s="28"/>
      <c r="G929" s="29"/>
      <c r="H929" s="29"/>
    </row>
    <row r="930" spans="2:8" ht="15.75" customHeight="1" x14ac:dyDescent="0.35">
      <c r="B930" s="27"/>
      <c r="E930" s="28"/>
      <c r="F930" s="28"/>
      <c r="G930" s="29"/>
      <c r="H930" s="29"/>
    </row>
    <row r="931" spans="2:8" ht="15.75" customHeight="1" x14ac:dyDescent="0.35">
      <c r="B931" s="27"/>
      <c r="E931" s="28"/>
      <c r="F931" s="28"/>
      <c r="G931" s="29"/>
      <c r="H931" s="29"/>
    </row>
    <row r="932" spans="2:8" ht="15.75" customHeight="1" x14ac:dyDescent="0.35">
      <c r="B932" s="27"/>
      <c r="E932" s="28"/>
      <c r="F932" s="28"/>
      <c r="G932" s="29"/>
      <c r="H932" s="29"/>
    </row>
    <row r="933" spans="2:8" ht="15.75" customHeight="1" x14ac:dyDescent="0.35">
      <c r="B933" s="27"/>
      <c r="E933" s="28"/>
      <c r="F933" s="28"/>
      <c r="G933" s="29"/>
      <c r="H933" s="29"/>
    </row>
    <row r="934" spans="2:8" ht="15.75" customHeight="1" x14ac:dyDescent="0.35">
      <c r="B934" s="27"/>
      <c r="E934" s="28"/>
      <c r="F934" s="28"/>
      <c r="G934" s="29"/>
      <c r="H934" s="29"/>
    </row>
    <row r="935" spans="2:8" ht="15.75" customHeight="1" x14ac:dyDescent="0.35">
      <c r="B935" s="27"/>
      <c r="E935" s="28"/>
      <c r="F935" s="28"/>
      <c r="G935" s="29"/>
      <c r="H935" s="29"/>
    </row>
    <row r="936" spans="2:8" ht="15.75" customHeight="1" x14ac:dyDescent="0.35">
      <c r="B936" s="27"/>
      <c r="E936" s="28"/>
      <c r="F936" s="28"/>
      <c r="G936" s="29"/>
      <c r="H936" s="29"/>
    </row>
    <row r="937" spans="2:8" ht="15.75" customHeight="1" x14ac:dyDescent="0.35">
      <c r="B937" s="27"/>
      <c r="E937" s="28"/>
      <c r="F937" s="28"/>
      <c r="G937" s="29"/>
      <c r="H937" s="29"/>
    </row>
    <row r="938" spans="2:8" ht="15.75" customHeight="1" x14ac:dyDescent="0.35">
      <c r="B938" s="27"/>
      <c r="E938" s="28"/>
      <c r="F938" s="28"/>
      <c r="G938" s="29"/>
      <c r="H938" s="29"/>
    </row>
    <row r="939" spans="2:8" ht="15.75" customHeight="1" x14ac:dyDescent="0.35">
      <c r="B939" s="27"/>
      <c r="E939" s="28"/>
      <c r="F939" s="28"/>
      <c r="G939" s="29"/>
      <c r="H939" s="29"/>
    </row>
    <row r="940" spans="2:8" ht="15.75" customHeight="1" x14ac:dyDescent="0.35">
      <c r="B940" s="27"/>
      <c r="E940" s="28"/>
      <c r="F940" s="28"/>
      <c r="G940" s="29"/>
      <c r="H940" s="29"/>
    </row>
    <row r="941" spans="2:8" ht="15.75" customHeight="1" x14ac:dyDescent="0.35">
      <c r="B941" s="27"/>
      <c r="E941" s="28"/>
      <c r="F941" s="28"/>
      <c r="G941" s="29"/>
      <c r="H941" s="29"/>
    </row>
    <row r="942" spans="2:8" ht="15.75" customHeight="1" x14ac:dyDescent="0.35">
      <c r="B942" s="27"/>
      <c r="E942" s="28"/>
      <c r="F942" s="28"/>
      <c r="G942" s="29"/>
      <c r="H942" s="29"/>
    </row>
    <row r="943" spans="2:8" ht="15.75" customHeight="1" x14ac:dyDescent="0.35">
      <c r="B943" s="27"/>
      <c r="E943" s="28"/>
      <c r="F943" s="28"/>
      <c r="G943" s="29"/>
      <c r="H943" s="29"/>
    </row>
    <row r="944" spans="2:8" ht="15.75" customHeight="1" x14ac:dyDescent="0.35">
      <c r="B944" s="27"/>
      <c r="E944" s="28"/>
      <c r="F944" s="28"/>
      <c r="G944" s="29"/>
      <c r="H944" s="29"/>
    </row>
    <row r="945" spans="2:8" ht="15.75" customHeight="1" x14ac:dyDescent="0.35">
      <c r="B945" s="27"/>
      <c r="E945" s="28"/>
      <c r="F945" s="28"/>
      <c r="G945" s="29"/>
      <c r="H945" s="29"/>
    </row>
    <row r="946" spans="2:8" ht="15.75" customHeight="1" x14ac:dyDescent="0.35">
      <c r="B946" s="27"/>
      <c r="E946" s="28"/>
      <c r="F946" s="28"/>
      <c r="G946" s="29"/>
      <c r="H946" s="29"/>
    </row>
    <row r="947" spans="2:8" ht="15.75" customHeight="1" x14ac:dyDescent="0.35">
      <c r="B947" s="27"/>
      <c r="E947" s="28"/>
      <c r="F947" s="28"/>
      <c r="G947" s="29"/>
      <c r="H947" s="29"/>
    </row>
    <row r="948" spans="2:8" ht="15.75" customHeight="1" x14ac:dyDescent="0.35">
      <c r="B948" s="27"/>
      <c r="E948" s="28"/>
      <c r="F948" s="28"/>
      <c r="G948" s="29"/>
      <c r="H948" s="29"/>
    </row>
    <row r="949" spans="2:8" ht="15.75" customHeight="1" x14ac:dyDescent="0.35">
      <c r="B949" s="27"/>
      <c r="E949" s="28"/>
      <c r="F949" s="28"/>
      <c r="G949" s="29"/>
      <c r="H949" s="29"/>
    </row>
    <row r="950" spans="2:8" ht="15.75" customHeight="1" x14ac:dyDescent="0.35">
      <c r="B950" s="27"/>
      <c r="E950" s="28"/>
      <c r="F950" s="28"/>
      <c r="G950" s="29"/>
      <c r="H950" s="29"/>
    </row>
    <row r="951" spans="2:8" ht="15.75" customHeight="1" x14ac:dyDescent="0.35">
      <c r="B951" s="27"/>
      <c r="E951" s="28"/>
      <c r="F951" s="28"/>
      <c r="G951" s="29"/>
      <c r="H951" s="29"/>
    </row>
    <row r="952" spans="2:8" ht="15.75" customHeight="1" x14ac:dyDescent="0.35">
      <c r="B952" s="27"/>
      <c r="E952" s="28"/>
      <c r="F952" s="28"/>
      <c r="G952" s="29"/>
      <c r="H952" s="29"/>
    </row>
    <row r="953" spans="2:8" ht="15.75" customHeight="1" x14ac:dyDescent="0.35">
      <c r="B953" s="27"/>
      <c r="E953" s="28"/>
      <c r="F953" s="28"/>
      <c r="G953" s="29"/>
      <c r="H953" s="29"/>
    </row>
    <row r="954" spans="2:8" ht="15.75" customHeight="1" x14ac:dyDescent="0.35">
      <c r="B954" s="27"/>
      <c r="E954" s="28"/>
      <c r="F954" s="28"/>
      <c r="G954" s="29"/>
      <c r="H954" s="29"/>
    </row>
    <row r="955" spans="2:8" ht="15.75" customHeight="1" x14ac:dyDescent="0.35">
      <c r="B955" s="27"/>
      <c r="E955" s="28"/>
      <c r="F955" s="28"/>
      <c r="G955" s="29"/>
      <c r="H955" s="29"/>
    </row>
    <row r="956" spans="2:8" ht="15.75" customHeight="1" x14ac:dyDescent="0.35">
      <c r="B956" s="27"/>
      <c r="E956" s="28"/>
      <c r="F956" s="28"/>
      <c r="G956" s="29"/>
      <c r="H956" s="29"/>
    </row>
    <row r="957" spans="2:8" ht="15.75" customHeight="1" x14ac:dyDescent="0.35">
      <c r="B957" s="27"/>
      <c r="E957" s="28"/>
      <c r="F957" s="28"/>
      <c r="G957" s="29"/>
      <c r="H957" s="29"/>
    </row>
    <row r="958" spans="2:8" ht="15.75" customHeight="1" x14ac:dyDescent="0.35">
      <c r="B958" s="27"/>
      <c r="E958" s="28"/>
      <c r="F958" s="28"/>
      <c r="G958" s="29"/>
      <c r="H958" s="29"/>
    </row>
    <row r="959" spans="2:8" ht="15.75" customHeight="1" x14ac:dyDescent="0.35">
      <c r="B959" s="27"/>
      <c r="E959" s="28"/>
      <c r="F959" s="28"/>
      <c r="G959" s="29"/>
      <c r="H959" s="29"/>
    </row>
    <row r="960" spans="2:8" ht="15.75" customHeight="1" x14ac:dyDescent="0.35">
      <c r="B960" s="27"/>
      <c r="E960" s="28"/>
      <c r="F960" s="28"/>
      <c r="G960" s="29"/>
      <c r="H960" s="29"/>
    </row>
    <row r="961" spans="2:8" ht="15.75" customHeight="1" x14ac:dyDescent="0.35">
      <c r="B961" s="27"/>
      <c r="E961" s="28"/>
      <c r="F961" s="28"/>
      <c r="G961" s="29"/>
      <c r="H961" s="29"/>
    </row>
    <row r="962" spans="2:8" ht="15.75" customHeight="1" x14ac:dyDescent="0.35">
      <c r="B962" s="27"/>
      <c r="E962" s="28"/>
      <c r="F962" s="28"/>
      <c r="G962" s="29"/>
      <c r="H962" s="29"/>
    </row>
    <row r="963" spans="2:8" ht="15.75" customHeight="1" x14ac:dyDescent="0.35">
      <c r="B963" s="27"/>
      <c r="E963" s="28"/>
      <c r="F963" s="28"/>
      <c r="G963" s="29"/>
      <c r="H963" s="29"/>
    </row>
    <row r="964" spans="2:8" ht="15.75" customHeight="1" x14ac:dyDescent="0.35">
      <c r="B964" s="27"/>
      <c r="E964" s="28"/>
      <c r="F964" s="28"/>
      <c r="G964" s="29"/>
      <c r="H964" s="29"/>
    </row>
    <row r="965" spans="2:8" ht="15.75" customHeight="1" x14ac:dyDescent="0.35">
      <c r="B965" s="27"/>
      <c r="E965" s="28"/>
      <c r="F965" s="28"/>
      <c r="G965" s="29"/>
      <c r="H965" s="29"/>
    </row>
    <row r="966" spans="2:8" ht="15.75" customHeight="1" x14ac:dyDescent="0.35">
      <c r="B966" s="27"/>
      <c r="E966" s="28"/>
      <c r="F966" s="28"/>
      <c r="G966" s="29"/>
      <c r="H966" s="29"/>
    </row>
    <row r="967" spans="2:8" ht="15.75" customHeight="1" x14ac:dyDescent="0.35">
      <c r="B967" s="27"/>
      <c r="E967" s="28"/>
      <c r="F967" s="28"/>
      <c r="G967" s="29"/>
      <c r="H967" s="29"/>
    </row>
    <row r="968" spans="2:8" ht="15.75" customHeight="1" x14ac:dyDescent="0.35">
      <c r="B968" s="27"/>
      <c r="E968" s="28"/>
      <c r="F968" s="28"/>
      <c r="G968" s="29"/>
      <c r="H968" s="29"/>
    </row>
    <row r="969" spans="2:8" ht="15.75" customHeight="1" x14ac:dyDescent="0.35">
      <c r="B969" s="27"/>
      <c r="E969" s="28"/>
      <c r="F969" s="28"/>
      <c r="G969" s="29"/>
      <c r="H969" s="29"/>
    </row>
    <row r="970" spans="2:8" ht="15.75" customHeight="1" x14ac:dyDescent="0.35">
      <c r="B970" s="27"/>
      <c r="E970" s="28"/>
      <c r="F970" s="28"/>
      <c r="G970" s="29"/>
      <c r="H970" s="29"/>
    </row>
    <row r="971" spans="2:8" ht="15.75" customHeight="1" x14ac:dyDescent="0.35">
      <c r="B971" s="27"/>
      <c r="E971" s="28"/>
      <c r="F971" s="28"/>
      <c r="G971" s="29"/>
      <c r="H971" s="29"/>
    </row>
    <row r="972" spans="2:8" ht="15.75" customHeight="1" x14ac:dyDescent="0.35">
      <c r="B972" s="27"/>
      <c r="E972" s="28"/>
      <c r="F972" s="28"/>
      <c r="G972" s="29"/>
      <c r="H972" s="29"/>
    </row>
    <row r="973" spans="2:8" ht="15.75" customHeight="1" x14ac:dyDescent="0.35">
      <c r="B973" s="27"/>
      <c r="E973" s="28"/>
      <c r="F973" s="28"/>
      <c r="G973" s="29"/>
      <c r="H973" s="29"/>
    </row>
    <row r="974" spans="2:8" ht="15.75" customHeight="1" x14ac:dyDescent="0.35">
      <c r="B974" s="27"/>
      <c r="E974" s="28"/>
      <c r="F974" s="28"/>
      <c r="G974" s="29"/>
      <c r="H974" s="29"/>
    </row>
    <row r="975" spans="2:8" ht="15.75" customHeight="1" x14ac:dyDescent="0.35">
      <c r="B975" s="27"/>
      <c r="E975" s="28"/>
      <c r="F975" s="28"/>
      <c r="G975" s="29"/>
      <c r="H975" s="29"/>
    </row>
    <row r="976" spans="2:8" ht="15.75" customHeight="1" x14ac:dyDescent="0.35">
      <c r="B976" s="27"/>
      <c r="E976" s="28"/>
      <c r="F976" s="28"/>
      <c r="G976" s="29"/>
      <c r="H976" s="29"/>
    </row>
    <row r="977" spans="2:8" ht="15.75" customHeight="1" x14ac:dyDescent="0.35">
      <c r="B977" s="27"/>
      <c r="E977" s="28"/>
      <c r="F977" s="28"/>
      <c r="G977" s="29"/>
      <c r="H977" s="29"/>
    </row>
    <row r="978" spans="2:8" ht="15.75" customHeight="1" x14ac:dyDescent="0.35">
      <c r="B978" s="27"/>
      <c r="E978" s="28"/>
      <c r="F978" s="28"/>
      <c r="G978" s="29"/>
      <c r="H978" s="29"/>
    </row>
    <row r="979" spans="2:8" ht="15.75" customHeight="1" x14ac:dyDescent="0.35">
      <c r="B979" s="27"/>
      <c r="E979" s="28"/>
      <c r="F979" s="28"/>
      <c r="G979" s="29"/>
      <c r="H979" s="29"/>
    </row>
    <row r="980" spans="2:8" ht="15.75" customHeight="1" x14ac:dyDescent="0.35">
      <c r="B980" s="27"/>
      <c r="E980" s="28"/>
      <c r="F980" s="28"/>
      <c r="G980" s="29"/>
      <c r="H980" s="29"/>
    </row>
    <row r="981" spans="2:8" ht="15.75" customHeight="1" x14ac:dyDescent="0.35">
      <c r="B981" s="27"/>
      <c r="E981" s="28"/>
      <c r="F981" s="28"/>
      <c r="G981" s="29"/>
      <c r="H981" s="29"/>
    </row>
    <row r="982" spans="2:8" ht="15.75" customHeight="1" x14ac:dyDescent="0.35">
      <c r="B982" s="27"/>
      <c r="E982" s="28"/>
      <c r="F982" s="28"/>
      <c r="G982" s="29"/>
      <c r="H982" s="29"/>
    </row>
    <row r="983" spans="2:8" ht="15.75" customHeight="1" x14ac:dyDescent="0.35">
      <c r="B983" s="27"/>
      <c r="E983" s="28"/>
      <c r="F983" s="28"/>
      <c r="G983" s="29"/>
      <c r="H983" s="29"/>
    </row>
    <row r="984" spans="2:8" ht="15.75" customHeight="1" x14ac:dyDescent="0.35">
      <c r="B984" s="27"/>
      <c r="E984" s="28"/>
      <c r="F984" s="28"/>
      <c r="G984" s="29"/>
      <c r="H984" s="29"/>
    </row>
    <row r="985" spans="2:8" ht="15.75" customHeight="1" x14ac:dyDescent="0.35">
      <c r="B985" s="27"/>
      <c r="E985" s="28"/>
      <c r="F985" s="28"/>
      <c r="G985" s="29"/>
      <c r="H985" s="29"/>
    </row>
    <row r="986" spans="2:8" ht="15.75" customHeight="1" x14ac:dyDescent="0.35">
      <c r="B986" s="27"/>
      <c r="E986" s="28"/>
      <c r="F986" s="28"/>
      <c r="G986" s="29"/>
      <c r="H986" s="29"/>
    </row>
    <row r="987" spans="2:8" ht="15.75" customHeight="1" x14ac:dyDescent="0.35">
      <c r="B987" s="27"/>
      <c r="E987" s="28"/>
      <c r="F987" s="28"/>
      <c r="G987" s="29"/>
      <c r="H987" s="29"/>
    </row>
    <row r="988" spans="2:8" ht="15.75" customHeight="1" x14ac:dyDescent="0.35">
      <c r="B988" s="27"/>
      <c r="E988" s="28"/>
      <c r="F988" s="28"/>
      <c r="G988" s="29"/>
      <c r="H988" s="29"/>
    </row>
    <row r="989" spans="2:8" ht="15.75" customHeight="1" x14ac:dyDescent="0.35">
      <c r="B989" s="27"/>
      <c r="E989" s="28"/>
      <c r="F989" s="28"/>
      <c r="G989" s="29"/>
      <c r="H989" s="29"/>
    </row>
    <row r="990" spans="2:8" ht="15.75" customHeight="1" x14ac:dyDescent="0.35">
      <c r="B990" s="27"/>
      <c r="E990" s="28"/>
      <c r="F990" s="28"/>
      <c r="G990" s="29"/>
      <c r="H990" s="29"/>
    </row>
    <row r="991" spans="2:8" ht="15.75" customHeight="1" x14ac:dyDescent="0.35">
      <c r="B991" s="27"/>
      <c r="E991" s="28"/>
      <c r="F991" s="28"/>
      <c r="G991" s="29"/>
      <c r="H991" s="29"/>
    </row>
    <row r="992" spans="2:8" ht="15.75" customHeight="1" x14ac:dyDescent="0.35">
      <c r="B992" s="27"/>
      <c r="E992" s="28"/>
      <c r="F992" s="28"/>
      <c r="G992" s="29"/>
      <c r="H992" s="29"/>
    </row>
    <row r="993" spans="2:8" ht="15.75" customHeight="1" x14ac:dyDescent="0.35">
      <c r="B993" s="27"/>
      <c r="E993" s="28"/>
      <c r="F993" s="28"/>
      <c r="G993" s="29"/>
      <c r="H993" s="29"/>
    </row>
    <row r="994" spans="2:8" ht="15.75" customHeight="1" x14ac:dyDescent="0.35">
      <c r="B994" s="27"/>
      <c r="E994" s="28"/>
      <c r="F994" s="28"/>
      <c r="G994" s="29"/>
      <c r="H994" s="29"/>
    </row>
    <row r="995" spans="2:8" ht="15.75" customHeight="1" x14ac:dyDescent="0.35">
      <c r="B995" s="27"/>
      <c r="E995" s="28"/>
      <c r="F995" s="28"/>
      <c r="G995" s="29"/>
      <c r="H995" s="29"/>
    </row>
    <row r="996" spans="2:8" ht="15.75" customHeight="1" x14ac:dyDescent="0.35">
      <c r="B996" s="27"/>
      <c r="E996" s="28"/>
      <c r="F996" s="28"/>
      <c r="G996" s="29"/>
      <c r="H996" s="29"/>
    </row>
  </sheetData>
  <mergeCells count="6">
    <mergeCell ref="A1:A2"/>
    <mergeCell ref="B1:B2"/>
    <mergeCell ref="C1:Q1"/>
    <mergeCell ref="R1:W1"/>
    <mergeCell ref="X1:Y1"/>
    <mergeCell ref="Z1:Z2"/>
  </mergeCells>
  <conditionalFormatting sqref="Y3:Y11">
    <cfRule type="cellIs" dxfId="9" priority="1" operator="equal">
      <formula>1</formula>
    </cfRule>
  </conditionalFormatting>
  <conditionalFormatting sqref="Y3:Y11">
    <cfRule type="cellIs" dxfId="8" priority="2" operator="equal">
      <formula>2</formula>
    </cfRule>
  </conditionalFormatting>
  <conditionalFormatting sqref="Y3:Y11">
    <cfRule type="cellIs" dxfId="7" priority="3" operator="equal">
      <formula>3</formula>
    </cfRule>
  </conditionalFormatting>
  <conditionalFormatting sqref="Q3:Q11">
    <cfRule type="cellIs" dxfId="6" priority="4" operator="equal">
      <formula>1</formula>
    </cfRule>
  </conditionalFormatting>
  <conditionalFormatting sqref="Q3:Q11">
    <cfRule type="cellIs" dxfId="5" priority="5" operator="equal">
      <formula>3</formula>
    </cfRule>
  </conditionalFormatting>
  <conditionalFormatting sqref="Q3:Q11">
    <cfRule type="cellIs" dxfId="4" priority="6" operator="equal">
      <formula>2</formula>
    </cfRule>
  </conditionalFormatting>
  <conditionalFormatting sqref="W3:W11">
    <cfRule type="cellIs" dxfId="3" priority="7" operator="equal">
      <formula>1</formula>
    </cfRule>
  </conditionalFormatting>
  <conditionalFormatting sqref="W3:W11">
    <cfRule type="cellIs" dxfId="2" priority="8" operator="equal">
      <formula>2</formula>
    </cfRule>
  </conditionalFormatting>
  <conditionalFormatting sqref="W3:W11">
    <cfRule type="cellIs" dxfId="1" priority="9" operator="equal">
      <formula>3</formula>
    </cfRule>
  </conditionalFormatting>
  <conditionalFormatting sqref="F3:F11">
    <cfRule type="cellIs" dxfId="0" priority="10" operator="greaterThan">
      <formula>"17:00"</formula>
    </cfRule>
  </conditionalFormatting>
  <pageMargins left="0.25" right="0.25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Крутина</dc:creator>
  <cp:lastModifiedBy>Мария Крутина</cp:lastModifiedBy>
  <dcterms:created xsi:type="dcterms:W3CDTF">2019-10-28T08:35:35Z</dcterms:created>
  <dcterms:modified xsi:type="dcterms:W3CDTF">2019-10-28T08:36:14Z</dcterms:modified>
</cp:coreProperties>
</file>